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wan\Desktop\Yearly Report\"/>
    </mc:Choice>
  </mc:AlternateContent>
  <xr:revisionPtr revIDLastSave="0" documentId="13_ncr:1_{91824281-423E-4162-9AA9-2E484E1BDA1A}" xr6:coauthVersionLast="47" xr6:coauthVersionMax="47" xr10:uidLastSave="{00000000-0000-0000-0000-000000000000}"/>
  <bookViews>
    <workbookView xWindow="5780" yWindow="3510" windowWidth="16140" windowHeight="12950" xr2:uid="{00000000-000D-0000-FFFF-FFFF00000000}"/>
  </bookViews>
  <sheets>
    <sheet name="Production 2023" sheetId="1" r:id="rId1"/>
    <sheet name="Well Counts 2023" sheetId="2" r:id="rId2"/>
    <sheet name="Large Fields 2023" sheetId="3" r:id="rId3"/>
    <sheet name="Spudded Wells 2023" sheetId="5" r:id="rId4"/>
    <sheet name="Permitted Wells 2023" sheetId="6" r:id="rId5"/>
    <sheet name="New Fields 2023" sheetId="4" r:id="rId6"/>
  </sheets>
  <definedNames>
    <definedName name="_xlnm.Print_Area" localSheetId="2">'Large Fields 2023'!$A$1:$E$29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E27" i="3"/>
  <c r="D25" i="3"/>
  <c r="E25" i="3"/>
  <c r="D23" i="3"/>
  <c r="E23" i="3"/>
  <c r="D19" i="3"/>
  <c r="E19" i="3"/>
  <c r="C27" i="5" l="1"/>
  <c r="B27" i="5"/>
  <c r="C27" i="6"/>
  <c r="B27" i="6"/>
  <c r="D5" i="3" l="1"/>
  <c r="D7" i="3"/>
  <c r="D6" i="3"/>
  <c r="D8" i="3"/>
  <c r="D9" i="3"/>
  <c r="D12" i="3"/>
  <c r="D15" i="3"/>
  <c r="D16" i="3"/>
  <c r="D13" i="3"/>
  <c r="D14" i="3"/>
  <c r="D10" i="3"/>
  <c r="D18" i="3"/>
  <c r="D20" i="3"/>
  <c r="D22" i="3"/>
  <c r="D17" i="3"/>
  <c r="D24" i="3"/>
  <c r="D26" i="3"/>
  <c r="D21" i="3"/>
  <c r="D28" i="3"/>
  <c r="D29" i="3"/>
  <c r="D11" i="3"/>
  <c r="E5" i="3"/>
  <c r="E7" i="3"/>
  <c r="E6" i="3"/>
  <c r="E8" i="3"/>
  <c r="E9" i="3"/>
  <c r="E12" i="3"/>
  <c r="E15" i="3"/>
  <c r="E16" i="3"/>
  <c r="E13" i="3"/>
  <c r="E14" i="3"/>
  <c r="E10" i="3"/>
  <c r="E18" i="3"/>
  <c r="E20" i="3"/>
  <c r="E22" i="3"/>
  <c r="E17" i="3"/>
  <c r="E24" i="3"/>
  <c r="E26" i="3"/>
  <c r="E21" i="3"/>
  <c r="E28" i="3"/>
  <c r="E29" i="3"/>
  <c r="E11" i="3"/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G26" i="2" l="1"/>
  <c r="F26" i="2"/>
  <c r="B26" i="2"/>
  <c r="C26" i="2"/>
  <c r="D26" i="2"/>
  <c r="E26" i="2"/>
  <c r="E31" i="1" l="1"/>
  <c r="D31" i="1"/>
  <c r="C31" i="1"/>
  <c r="B31" i="1"/>
  <c r="D22" i="5"/>
  <c r="D4" i="5"/>
  <c r="D10" i="5"/>
  <c r="D18" i="5"/>
  <c r="D5" i="5"/>
  <c r="D6" i="5"/>
  <c r="D7" i="5"/>
  <c r="D8" i="5"/>
  <c r="D9" i="5"/>
  <c r="D11" i="5"/>
  <c r="D12" i="5"/>
  <c r="D13" i="5"/>
  <c r="D14" i="5"/>
  <c r="D15" i="5"/>
  <c r="D16" i="5"/>
  <c r="D17" i="5"/>
  <c r="D19" i="5"/>
  <c r="D20" i="5"/>
  <c r="D21" i="5"/>
  <c r="D23" i="5"/>
  <c r="D24" i="5"/>
  <c r="D25" i="5"/>
  <c r="D26" i="5"/>
  <c r="D27" i="5" l="1"/>
  <c r="D27" i="6"/>
</calcChain>
</file>

<file path=xl/sharedStrings.xml><?xml version="1.0" encoding="utf-8"?>
<sst xmlns="http://schemas.openxmlformats.org/spreadsheetml/2006/main" count="244" uniqueCount="128">
  <si>
    <t>NEBRASKA OIL AND GAS CONSERVATION COMMISSION</t>
  </si>
  <si>
    <t>NEBRASKA OIL ACTIVITY SUMMARY</t>
  </si>
  <si>
    <t>PRODUCTION BY COUNTY</t>
  </si>
  <si>
    <t xml:space="preserve">COUNTY </t>
  </si>
  <si>
    <t>DRY GAS (MCF)</t>
  </si>
  <si>
    <t>CASINGHEAD (MCF)</t>
  </si>
  <si>
    <t>TOTAL</t>
  </si>
  <si>
    <t>Banner</t>
  </si>
  <si>
    <t>Chase</t>
  </si>
  <si>
    <t>Cheyenne</t>
  </si>
  <si>
    <t>Deuel</t>
  </si>
  <si>
    <t>Dundy</t>
  </si>
  <si>
    <t>Franklin</t>
  </si>
  <si>
    <t>Frontier</t>
  </si>
  <si>
    <t>Furnas</t>
  </si>
  <si>
    <t>Garden</t>
  </si>
  <si>
    <t>Harlan</t>
  </si>
  <si>
    <t>Hayes</t>
  </si>
  <si>
    <t>Hitchcock</t>
  </si>
  <si>
    <t>Kimball</t>
  </si>
  <si>
    <t>Lincoln</t>
  </si>
  <si>
    <t>Morrill</t>
  </si>
  <si>
    <t>Red Willow</t>
  </si>
  <si>
    <t>Richardson</t>
  </si>
  <si>
    <t>Sioux</t>
  </si>
  <si>
    <t>Scotts Bluff</t>
  </si>
  <si>
    <t>PRODUCING OIL WELLS</t>
  </si>
  <si>
    <t>ACTIVE EOR and SWD WELLS</t>
  </si>
  <si>
    <t>FIELD</t>
  </si>
  <si>
    <t>NEW FIELDS</t>
  </si>
  <si>
    <t>COUNTY</t>
  </si>
  <si>
    <t>FIELD NAME</t>
  </si>
  <si>
    <t>DISCOVERY WELL</t>
  </si>
  <si>
    <t>LOCATION</t>
  </si>
  <si>
    <t>DATE</t>
  </si>
  <si>
    <t>Prior Year Cum. To Date</t>
  </si>
  <si>
    <t>Sleepy Hollow</t>
  </si>
  <si>
    <t>Terrestrial</t>
  </si>
  <si>
    <t>Persimmon</t>
  </si>
  <si>
    <t>Torie</t>
  </si>
  <si>
    <t>Boevau Canyon</t>
  </si>
  <si>
    <t>Meeker Canal</t>
  </si>
  <si>
    <t>Dawson</t>
  </si>
  <si>
    <t>Culbertson</t>
  </si>
  <si>
    <t>Bush Creek</t>
  </si>
  <si>
    <t>Reiher</t>
  </si>
  <si>
    <t>Bishop</t>
  </si>
  <si>
    <t>Mitch</t>
  </si>
  <si>
    <t>INACTIVE OIL</t>
  </si>
  <si>
    <t>INACTIVE GAS</t>
  </si>
  <si>
    <t>INACTIVE EOR and SWD WELLS</t>
  </si>
  <si>
    <t>WILDCAT</t>
  </si>
  <si>
    <t>TOTAL SPUDDED WELLS</t>
  </si>
  <si>
    <t>TOTAL PERMITTED WELLS</t>
  </si>
  <si>
    <t>DEVELOPMENT</t>
  </si>
  <si>
    <t>25 Largest Fields</t>
  </si>
  <si>
    <t>ANNUAL PRODUCTION BBL</t>
  </si>
  <si>
    <t>DAILY AVERAGE BOPD</t>
  </si>
  <si>
    <t>CUM TO DATE BBL</t>
  </si>
  <si>
    <t>OIL (BBL)</t>
  </si>
  <si>
    <t>WATER (BBL)</t>
  </si>
  <si>
    <t>Fillmore</t>
  </si>
  <si>
    <t>Trails West</t>
  </si>
  <si>
    <t>Falls City</t>
  </si>
  <si>
    <t>Luers</t>
  </si>
  <si>
    <t>Kearney</t>
  </si>
  <si>
    <t>Phelps</t>
  </si>
  <si>
    <t>Ruzicka</t>
  </si>
  <si>
    <t>Wicks</t>
  </si>
  <si>
    <t>Adams</t>
  </si>
  <si>
    <t>Goldenrod</t>
  </si>
  <si>
    <t>Silver Creek</t>
  </si>
  <si>
    <t>PRODUCING GAS</t>
  </si>
  <si>
    <t>Scotchel</t>
  </si>
  <si>
    <t xml:space="preserve"> </t>
  </si>
  <si>
    <t>Bed Canyon *</t>
  </si>
  <si>
    <t>Hauler</t>
  </si>
  <si>
    <t>Beau</t>
  </si>
  <si>
    <t>Pivot</t>
  </si>
  <si>
    <t>Feed</t>
  </si>
  <si>
    <t>Harrow</t>
  </si>
  <si>
    <t>Tecker</t>
  </si>
  <si>
    <t>Faimon North</t>
  </si>
  <si>
    <t>Dormann</t>
  </si>
  <si>
    <t>Hilker</t>
  </si>
  <si>
    <t>Hayward</t>
  </si>
  <si>
    <t>Salix Creek</t>
  </si>
  <si>
    <t>Williamson North</t>
  </si>
  <si>
    <t>Parks South</t>
  </si>
  <si>
    <t>McCartney East</t>
  </si>
  <si>
    <t>Krutsinger B 1-7</t>
  </si>
  <si>
    <t>Schluntz-Howsden 29-1</t>
  </si>
  <si>
    <t>Krutsinger A 1-17</t>
  </si>
  <si>
    <t>Lutz E 1-35</t>
  </si>
  <si>
    <t>Lutz D 1-29</t>
  </si>
  <si>
    <t>Boe I 1-16</t>
  </si>
  <si>
    <t>Tecker 1-7</t>
  </si>
  <si>
    <t>Faimon 1</t>
  </si>
  <si>
    <t>Dormann 1-13</t>
  </si>
  <si>
    <t>Peterson A 1-33</t>
  </si>
  <si>
    <t>Boe J 1-36</t>
  </si>
  <si>
    <t>Lucero 1-31</t>
  </si>
  <si>
    <t>HRD Unit 1-6</t>
  </si>
  <si>
    <t>Williams Unit 1-5</t>
  </si>
  <si>
    <t>Ruppert 1-10</t>
  </si>
  <si>
    <t>SE NE 7-2N-39W</t>
  </si>
  <si>
    <t>NE NW 29-3N-17W</t>
  </si>
  <si>
    <t>SE SW 17-2N-39W</t>
  </si>
  <si>
    <t>SW NW 35-2N-39W</t>
  </si>
  <si>
    <t>SE NW 29-3N-39W</t>
  </si>
  <si>
    <t>NE SW 16-1N-39W</t>
  </si>
  <si>
    <t>NW SW 7-1N-39W</t>
  </si>
  <si>
    <t>NW SW 33-1N-34W</t>
  </si>
  <si>
    <t>SW SE 13-17N-44W</t>
  </si>
  <si>
    <t>NW SE 33-1N-39W</t>
  </si>
  <si>
    <t>SE NW 36-1N-39W</t>
  </si>
  <si>
    <t>SE NW 31-2N-32W</t>
  </si>
  <si>
    <t>SE SE 6-1N-33W</t>
  </si>
  <si>
    <t>SE NW 5-1N-39W</t>
  </si>
  <si>
    <t>NW SW 10-2N-29W</t>
  </si>
  <si>
    <t>Permitted Wells for 2023</t>
  </si>
  <si>
    <t>Spudded Wells for 2023</t>
  </si>
  <si>
    <t xml:space="preserve">2023 OIL PRODUCTION </t>
  </si>
  <si>
    <t>NUMBER OF WELLS AS OF DECEMBER 31, 2023</t>
  </si>
  <si>
    <t>Bosar</t>
  </si>
  <si>
    <t>Shubert West</t>
  </si>
  <si>
    <t>Sagebrush</t>
  </si>
  <si>
    <t>Red Arrow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</si>
</sst>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left"/>
    </xf>
    <xf numFmtId="3" fontId="1" fillId="0" borderId="5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1" fillId="0" borderId="0" xfId="1" applyNumberFormat="1" applyFont="1"/>
    <xf numFmtId="164" fontId="4" fillId="0" borderId="0" xfId="1" applyNumberFormat="1" applyFont="1" applyAlignment="1">
      <alignment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3" fontId="1" fillId="0" borderId="2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center"/>
    </xf>
    <xf numFmtId="3" fontId="1" fillId="0" borderId="5" xfId="1" applyNumberFormat="1" applyFont="1" applyBorder="1" applyAlignment="1"/>
    <xf numFmtId="3" fontId="1" fillId="0" borderId="10" xfId="1" applyNumberFormat="1" applyFont="1" applyBorder="1" applyAlignment="1"/>
    <xf numFmtId="3" fontId="1" fillId="0" borderId="2" xfId="1" applyNumberFormat="1" applyFont="1" applyBorder="1" applyAlignment="1"/>
    <xf numFmtId="3" fontId="1" fillId="0" borderId="3" xfId="1" applyNumberFormat="1" applyFont="1" applyBorder="1" applyAlignment="1"/>
    <xf numFmtId="3" fontId="3" fillId="0" borderId="9" xfId="1" applyNumberFormat="1" applyFont="1" applyBorder="1" applyAlignment="1"/>
    <xf numFmtId="3" fontId="3" fillId="0" borderId="11" xfId="1" applyNumberFormat="1" applyFont="1" applyBorder="1" applyAlignment="1"/>
    <xf numFmtId="3" fontId="0" fillId="0" borderId="8" xfId="0" applyNumberFormat="1" applyBorder="1" applyAlignment="1">
      <alignment horizontal="left"/>
    </xf>
    <xf numFmtId="3" fontId="1" fillId="0" borderId="8" xfId="1" applyNumberFormat="1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2" xfId="0" applyNumberFormat="1" applyBorder="1" applyAlignment="1">
      <alignment horizontal="left"/>
    </xf>
    <xf numFmtId="164" fontId="1" fillId="0" borderId="0" xfId="1" applyNumberFormat="1" applyFont="1" applyFill="1"/>
    <xf numFmtId="3" fontId="1" fillId="0" borderId="0" xfId="1" applyNumberFormat="1" applyFont="1" applyBorder="1" applyAlignment="1"/>
    <xf numFmtId="3" fontId="1" fillId="0" borderId="2" xfId="1" applyNumberFormat="1" applyFont="1" applyFill="1" applyBorder="1" applyAlignment="1">
      <alignment horizontal="center"/>
    </xf>
    <xf numFmtId="3" fontId="1" fillId="0" borderId="8" xfId="1" applyNumberFormat="1" applyFont="1" applyFill="1" applyBorder="1" applyAlignment="1">
      <alignment horizontal="center"/>
    </xf>
    <xf numFmtId="3" fontId="3" fillId="0" borderId="9" xfId="1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1" fillId="0" borderId="3" xfId="1" applyNumberFormat="1" applyFont="1" applyFill="1" applyBorder="1" applyAlignment="1">
      <alignment horizontal="center"/>
    </xf>
    <xf numFmtId="3" fontId="1" fillId="0" borderId="5" xfId="1" applyNumberFormat="1" applyFont="1" applyFill="1" applyBorder="1" applyAlignment="1">
      <alignment horizontal="center"/>
    </xf>
    <xf numFmtId="3" fontId="1" fillId="0" borderId="10" xfId="1" applyNumberFormat="1" applyFont="1" applyFill="1" applyBorder="1" applyAlignment="1">
      <alignment horizontal="center"/>
    </xf>
    <xf numFmtId="3" fontId="1" fillId="0" borderId="12" xfId="1" applyNumberFormat="1" applyFont="1" applyFill="1" applyBorder="1" applyAlignment="1">
      <alignment horizontal="center"/>
    </xf>
    <xf numFmtId="164" fontId="1" fillId="0" borderId="0" xfId="1" applyNumberFormat="1" applyFont="1" applyAlignment="1"/>
    <xf numFmtId="3" fontId="1" fillId="0" borderId="5" xfId="1" applyNumberFormat="1" applyFont="1" applyFill="1" applyBorder="1" applyAlignment="1"/>
    <xf numFmtId="3" fontId="1" fillId="0" borderId="2" xfId="1" applyNumberFormat="1" applyFont="1" applyFill="1" applyBorder="1" applyAlignment="1"/>
    <xf numFmtId="3" fontId="1" fillId="0" borderId="2" xfId="1" applyNumberFormat="1" applyFont="1" applyFill="1" applyBorder="1" applyAlignment="1">
      <alignment horizontal="right"/>
    </xf>
    <xf numFmtId="3" fontId="0" fillId="0" borderId="2" xfId="1" applyNumberFormat="1" applyFont="1" applyBorder="1" applyAlignment="1"/>
    <xf numFmtId="165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60"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E31" totalsRowShown="0" headerRowDxfId="59" dataDxfId="57" headerRowBorderDxfId="58" tableBorderDxfId="56" totalsRowBorderDxfId="55">
  <autoFilter ref="A9:E31" xr:uid="{00000000-0009-0000-0100-000001000000}"/>
  <tableColumns count="5">
    <tableColumn id="1" xr3:uid="{00000000-0010-0000-0000-000001000000}" name="COUNTY " dataDxfId="54"/>
    <tableColumn id="2" xr3:uid="{00000000-0010-0000-0000-000002000000}" name="OIL (BBL)" dataDxfId="53"/>
    <tableColumn id="3" xr3:uid="{00000000-0010-0000-0000-000003000000}" name="CASINGHEAD (MCF)" dataDxfId="52"/>
    <tableColumn id="4" xr3:uid="{00000000-0010-0000-0000-000004000000}" name="DRY GAS (MCF)" dataDxfId="51"/>
    <tableColumn id="5" xr3:uid="{00000000-0010-0000-0000-000005000000}" name="WATER (BBL)" dataDxfId="5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G26" totalsRowShown="0" headerRowDxfId="49" dataDxfId="47" headerRowBorderDxfId="48" tableBorderDxfId="46" totalsRowBorderDxfId="45">
  <autoFilter ref="A3:G26" xr:uid="{00000000-0009-0000-0100-000002000000}"/>
  <tableColumns count="7">
    <tableColumn id="1" xr3:uid="{00000000-0010-0000-0100-000001000000}" name="COUNTY " dataDxfId="44"/>
    <tableColumn id="2" xr3:uid="{00000000-0010-0000-0100-000002000000}" name="PRODUCING OIL WELLS" dataDxfId="43"/>
    <tableColumn id="3" xr3:uid="{00000000-0010-0000-0100-000003000000}" name="INACTIVE OIL" dataDxfId="42"/>
    <tableColumn id="4" xr3:uid="{00000000-0010-0000-0100-000004000000}" name="PRODUCING GAS" dataDxfId="41"/>
    <tableColumn id="5" xr3:uid="{00000000-0010-0000-0100-000005000000}" name="INACTIVE GAS" dataDxfId="40"/>
    <tableColumn id="6" xr3:uid="{00000000-0010-0000-0100-000006000000}" name="ACTIVE EOR and SWD WELLS" dataDxfId="39"/>
    <tableColumn id="7" xr3:uid="{00000000-0010-0000-0100-000007000000}" name="INACTIVE EOR and SWD WELLS" dataDxfId="3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1349" displayName="Table1349" ref="A4:E29" totalsRowShown="0" headerRowDxfId="37" dataDxfId="35" headerRowBorderDxfId="36" tableBorderDxfId="34" totalsRowBorderDxfId="33">
  <autoFilter ref="A4:E29" xr:uid="{00000000-0009-0000-0100-000008000000}"/>
  <tableColumns count="5">
    <tableColumn id="1" xr3:uid="{00000000-0010-0000-0200-000001000000}" name="FIELD" dataDxfId="32"/>
    <tableColumn id="2" xr3:uid="{00000000-0010-0000-0200-000002000000}" name="COUNTY " dataDxfId="31"/>
    <tableColumn id="3" xr3:uid="{00000000-0010-0000-0200-000003000000}" name="ANNUAL PRODUCTION BBL" dataDxfId="30"/>
    <tableColumn id="4" xr3:uid="{00000000-0010-0000-0200-000004000000}" name="CUM TO DATE BBL" dataDxfId="29">
      <calculatedColumnFormula>'Large Fields 2023'!$C5+H5</calculatedColumnFormula>
    </tableColumn>
    <tableColumn id="5" xr3:uid="{00000000-0010-0000-0200-000005000000}" name="DAILY AVERAGE BOPD" dataDxfId="28">
      <calculatedColumnFormula>'Large Fields 2023'!$C5/365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136" displayName="Table136" ref="A3:D27" totalsRowShown="0" headerRowDxfId="27" dataDxfId="25" headerRowBorderDxfId="26" tableBorderDxfId="24" totalsRowBorderDxfId="23">
  <autoFilter ref="A3:D27" xr:uid="{00000000-0009-0000-0100-000005000000}"/>
  <tableColumns count="4">
    <tableColumn id="1" xr3:uid="{00000000-0010-0000-0300-000001000000}" name="COUNTY " dataDxfId="22"/>
    <tableColumn id="2" xr3:uid="{00000000-0010-0000-0300-000002000000}" name="WILDCAT" dataDxfId="21"/>
    <tableColumn id="4" xr3:uid="{00000000-0010-0000-0300-000004000000}" name="DEVELOPMENT" dataDxfId="20" dataCellStyle="Comma"/>
    <tableColumn id="3" xr3:uid="{00000000-0010-0000-0300-000003000000}" name="TOTAL SPUDDED WELLS" dataDxfId="1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367" displayName="Table1367" ref="A3:D27" totalsRowShown="0" headerRowDxfId="18" dataDxfId="16" headerRowBorderDxfId="17" tableBorderDxfId="15" totalsRowBorderDxfId="14">
  <autoFilter ref="A3:D27" xr:uid="{00000000-0009-0000-0100-000006000000}"/>
  <tableColumns count="4">
    <tableColumn id="1" xr3:uid="{00000000-0010-0000-0400-000001000000}" name="COUNTY " dataDxfId="13"/>
    <tableColumn id="2" xr3:uid="{00000000-0010-0000-0400-000002000000}" name="WILDCAT" dataDxfId="12"/>
    <tableColumn id="4" xr3:uid="{00000000-0010-0000-0400-000004000000}" name="DEVELOPMENT" dataDxfId="11" dataCellStyle="Comma"/>
    <tableColumn id="3" xr3:uid="{00000000-0010-0000-0400-000003000000}" name="TOTAL PERMITTED WELLS" dataDxfId="10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345" displayName="Table1345" ref="A4:E19" totalsRowShown="0" headerRowDxfId="9" dataDxfId="7" headerRowBorderDxfId="8" tableBorderDxfId="6" totalsRowBorderDxfId="5">
  <autoFilter ref="A4:E19" xr:uid="{00000000-0009-0000-0100-000004000000}"/>
  <sortState xmlns:xlrd2="http://schemas.microsoft.com/office/spreadsheetml/2017/richdata2" ref="A5:E19">
    <sortCondition ref="A4:A19"/>
  </sortState>
  <tableColumns count="5">
    <tableColumn id="1" xr3:uid="{00000000-0010-0000-0500-000001000000}" name="COUNTY" dataDxfId="4"/>
    <tableColumn id="2" xr3:uid="{00000000-0010-0000-0500-000002000000}" name="FIELD NAME" dataDxfId="3"/>
    <tableColumn id="3" xr3:uid="{00000000-0010-0000-0500-000003000000}" name="DISCOVERY WELL" dataDxfId="2"/>
    <tableColumn id="4" xr3:uid="{00000000-0010-0000-0500-000004000000}" name="LOCATION" dataDxfId="1"/>
    <tableColumn id="5" xr3:uid="{00000000-0010-0000-0500-000005000000}" name="DAT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sqref="A1:G1"/>
    </sheetView>
  </sheetViews>
  <sheetFormatPr defaultRowHeight="14.5" x14ac:dyDescent="0.35"/>
  <cols>
    <col min="1" max="1" width="11.7265625" customWidth="1"/>
    <col min="2" max="2" width="16" customWidth="1"/>
    <col min="3" max="3" width="21" customWidth="1"/>
    <col min="4" max="5" width="16" customWidth="1"/>
    <col min="6" max="7" width="12" customWidth="1"/>
    <col min="8" max="8" width="14.26953125" customWidth="1"/>
    <col min="9" max="9" width="12.453125" customWidth="1"/>
    <col min="10" max="10" width="13.26953125" customWidth="1"/>
    <col min="11" max="11" width="11.1796875" customWidth="1"/>
    <col min="12" max="12" width="12.26953125" customWidth="1"/>
    <col min="13" max="13" width="11.81640625" customWidth="1"/>
  </cols>
  <sheetData>
    <row r="1" spans="1:6" ht="18.5" x14ac:dyDescent="0.45">
      <c r="A1" s="53" t="s">
        <v>0</v>
      </c>
      <c r="B1" s="53"/>
      <c r="C1" s="53"/>
      <c r="D1" s="53"/>
      <c r="E1" s="53"/>
      <c r="F1" s="1"/>
    </row>
    <row r="3" spans="1:6" ht="18.5" x14ac:dyDescent="0.45">
      <c r="A3" s="53" t="s">
        <v>1</v>
      </c>
      <c r="B3" s="53"/>
      <c r="C3" s="53"/>
      <c r="D3" s="53"/>
      <c r="E3" s="53"/>
      <c r="F3" s="1"/>
    </row>
    <row r="5" spans="1:6" ht="18.5" x14ac:dyDescent="0.45">
      <c r="A5" s="53">
        <v>2023</v>
      </c>
      <c r="B5" s="53"/>
      <c r="C5" s="53"/>
      <c r="D5" s="53"/>
      <c r="E5" s="53"/>
      <c r="F5" s="1"/>
    </row>
    <row r="7" spans="1:6" ht="18.5" x14ac:dyDescent="0.45">
      <c r="A7" s="53" t="s">
        <v>2</v>
      </c>
      <c r="B7" s="53"/>
      <c r="C7" s="53"/>
      <c r="D7" s="53"/>
      <c r="E7" s="53"/>
      <c r="F7" s="1"/>
    </row>
    <row r="8" spans="1:6" ht="18.5" x14ac:dyDescent="0.45">
      <c r="A8" s="2"/>
      <c r="B8" s="2"/>
      <c r="C8" s="2"/>
      <c r="D8" s="2"/>
      <c r="E8" s="2"/>
      <c r="F8" s="1"/>
    </row>
    <row r="9" spans="1:6" ht="15.5" x14ac:dyDescent="0.35">
      <c r="A9" s="3" t="s">
        <v>3</v>
      </c>
      <c r="B9" s="4" t="s">
        <v>59</v>
      </c>
      <c r="C9" s="4" t="s">
        <v>5</v>
      </c>
      <c r="D9" s="4" t="s">
        <v>4</v>
      </c>
      <c r="E9" s="5" t="s">
        <v>60</v>
      </c>
    </row>
    <row r="10" spans="1:6" x14ac:dyDescent="0.35">
      <c r="A10" s="6" t="s">
        <v>7</v>
      </c>
      <c r="B10" s="45">
        <v>84326</v>
      </c>
      <c r="C10" s="24">
        <v>960</v>
      </c>
      <c r="D10" s="24">
        <v>0</v>
      </c>
      <c r="E10" s="25">
        <v>866262</v>
      </c>
    </row>
    <row r="11" spans="1:6" x14ac:dyDescent="0.35">
      <c r="A11" s="8" t="s">
        <v>8</v>
      </c>
      <c r="B11" s="46">
        <v>16121</v>
      </c>
      <c r="C11" s="26">
        <v>0</v>
      </c>
      <c r="D11" s="26">
        <v>0</v>
      </c>
      <c r="E11" s="27">
        <v>5504</v>
      </c>
    </row>
    <row r="12" spans="1:6" x14ac:dyDescent="0.35">
      <c r="A12" s="8" t="s">
        <v>9</v>
      </c>
      <c r="B12" s="46">
        <v>115940</v>
      </c>
      <c r="C12" s="26">
        <v>2394</v>
      </c>
      <c r="D12" s="26">
        <v>260200</v>
      </c>
      <c r="E12" s="27">
        <v>2727585</v>
      </c>
    </row>
    <row r="13" spans="1:6" x14ac:dyDescent="0.35">
      <c r="A13" s="8" t="s">
        <v>10</v>
      </c>
      <c r="B13" s="46">
        <v>0</v>
      </c>
      <c r="C13" s="26">
        <v>0</v>
      </c>
      <c r="D13" s="26">
        <v>0</v>
      </c>
      <c r="E13" s="27">
        <v>0</v>
      </c>
    </row>
    <row r="14" spans="1:6" x14ac:dyDescent="0.35">
      <c r="A14" s="8" t="s">
        <v>11</v>
      </c>
      <c r="B14" s="46">
        <v>312092</v>
      </c>
      <c r="C14" s="26">
        <v>0</v>
      </c>
      <c r="D14" s="26">
        <v>0</v>
      </c>
      <c r="E14" s="27">
        <v>2077958</v>
      </c>
    </row>
    <row r="15" spans="1:6" x14ac:dyDescent="0.35">
      <c r="A15" s="8" t="s">
        <v>12</v>
      </c>
      <c r="B15" s="46">
        <v>29526</v>
      </c>
      <c r="C15" s="26">
        <v>0</v>
      </c>
      <c r="D15" s="26">
        <v>0</v>
      </c>
      <c r="E15" s="27">
        <v>23637</v>
      </c>
    </row>
    <row r="16" spans="1:6" x14ac:dyDescent="0.35">
      <c r="A16" s="8" t="s">
        <v>13</v>
      </c>
      <c r="B16" s="46">
        <v>14681</v>
      </c>
      <c r="C16" s="26">
        <v>0</v>
      </c>
      <c r="D16" s="26">
        <v>0</v>
      </c>
      <c r="E16" s="27">
        <v>2113170</v>
      </c>
    </row>
    <row r="17" spans="1:5" x14ac:dyDescent="0.35">
      <c r="A17" s="8" t="s">
        <v>14</v>
      </c>
      <c r="B17" s="46">
        <v>8928</v>
      </c>
      <c r="C17" s="26">
        <v>0</v>
      </c>
      <c r="D17" s="26">
        <v>0</v>
      </c>
      <c r="E17" s="27">
        <v>41705</v>
      </c>
    </row>
    <row r="18" spans="1:5" x14ac:dyDescent="0.35">
      <c r="A18" s="8" t="s">
        <v>15</v>
      </c>
      <c r="B18" s="46">
        <v>11666</v>
      </c>
      <c r="C18" s="26">
        <v>0</v>
      </c>
      <c r="D18" s="26">
        <v>0</v>
      </c>
      <c r="E18" s="27">
        <v>179332</v>
      </c>
    </row>
    <row r="19" spans="1:5" x14ac:dyDescent="0.35">
      <c r="A19" s="8" t="s">
        <v>16</v>
      </c>
      <c r="B19" s="46">
        <v>42121</v>
      </c>
      <c r="C19" s="26">
        <v>0</v>
      </c>
      <c r="D19" s="26">
        <v>0</v>
      </c>
      <c r="E19" s="27">
        <v>185889</v>
      </c>
    </row>
    <row r="20" spans="1:5" x14ac:dyDescent="0.35">
      <c r="A20" s="8" t="s">
        <v>17</v>
      </c>
      <c r="B20" s="46">
        <v>20570</v>
      </c>
      <c r="C20" s="26">
        <v>0</v>
      </c>
      <c r="D20" s="26">
        <v>0</v>
      </c>
      <c r="E20" s="27">
        <v>1217109</v>
      </c>
    </row>
    <row r="21" spans="1:5" x14ac:dyDescent="0.35">
      <c r="A21" s="8" t="s">
        <v>18</v>
      </c>
      <c r="B21" s="46">
        <v>496249</v>
      </c>
      <c r="C21" s="26">
        <v>0</v>
      </c>
      <c r="D21" s="26">
        <v>0</v>
      </c>
      <c r="E21" s="27">
        <v>10061642</v>
      </c>
    </row>
    <row r="22" spans="1:5" x14ac:dyDescent="0.35">
      <c r="A22" s="8" t="s">
        <v>65</v>
      </c>
      <c r="B22" s="46">
        <v>1535</v>
      </c>
      <c r="C22" s="26">
        <v>0</v>
      </c>
      <c r="D22" s="26">
        <v>0</v>
      </c>
      <c r="E22" s="27">
        <v>711</v>
      </c>
    </row>
    <row r="23" spans="1:5" x14ac:dyDescent="0.35">
      <c r="A23" s="8" t="s">
        <v>19</v>
      </c>
      <c r="B23" s="46">
        <v>188973</v>
      </c>
      <c r="C23" s="26">
        <v>1920</v>
      </c>
      <c r="D23" s="26">
        <v>0</v>
      </c>
      <c r="E23" s="27">
        <v>1998293</v>
      </c>
    </row>
    <row r="24" spans="1:5" x14ac:dyDescent="0.35">
      <c r="A24" s="8" t="s">
        <v>20</v>
      </c>
      <c r="B24" s="46">
        <v>0</v>
      </c>
      <c r="C24" s="48" t="s">
        <v>74</v>
      </c>
      <c r="D24" s="26">
        <v>0</v>
      </c>
      <c r="E24" s="27">
        <v>1</v>
      </c>
    </row>
    <row r="25" spans="1:5" x14ac:dyDescent="0.35">
      <c r="A25" s="8" t="s">
        <v>21</v>
      </c>
      <c r="B25" s="46">
        <v>28339</v>
      </c>
      <c r="C25" s="26">
        <v>0</v>
      </c>
      <c r="D25" s="26">
        <v>0</v>
      </c>
      <c r="E25" s="27">
        <v>483036</v>
      </c>
    </row>
    <row r="26" spans="1:5" x14ac:dyDescent="0.35">
      <c r="A26" s="8" t="s">
        <v>66</v>
      </c>
      <c r="B26" s="46">
        <v>34300</v>
      </c>
      <c r="C26" s="26">
        <v>0</v>
      </c>
      <c r="D26" s="26">
        <v>0</v>
      </c>
      <c r="E26" s="27">
        <v>57004</v>
      </c>
    </row>
    <row r="27" spans="1:5" x14ac:dyDescent="0.35">
      <c r="A27" s="8" t="s">
        <v>22</v>
      </c>
      <c r="B27" s="46">
        <v>134230</v>
      </c>
      <c r="C27" s="26">
        <v>0</v>
      </c>
      <c r="D27" s="26">
        <v>0</v>
      </c>
      <c r="E27" s="27">
        <v>5387851</v>
      </c>
    </row>
    <row r="28" spans="1:5" x14ac:dyDescent="0.35">
      <c r="A28" s="8" t="s">
        <v>23</v>
      </c>
      <c r="B28" s="46">
        <v>76832</v>
      </c>
      <c r="C28" s="26">
        <v>0</v>
      </c>
      <c r="D28" s="26">
        <v>0</v>
      </c>
      <c r="E28" s="27">
        <v>12162011</v>
      </c>
    </row>
    <row r="29" spans="1:5" x14ac:dyDescent="0.35">
      <c r="A29" s="8" t="s">
        <v>25</v>
      </c>
      <c r="B29" s="46">
        <v>7765</v>
      </c>
      <c r="C29" s="26">
        <v>0</v>
      </c>
      <c r="D29" s="26">
        <v>0</v>
      </c>
      <c r="E29" s="27">
        <v>152471</v>
      </c>
    </row>
    <row r="30" spans="1:5" ht="15" thickBot="1" x14ac:dyDescent="0.4">
      <c r="A30" s="8" t="s">
        <v>24</v>
      </c>
      <c r="B30" s="46">
        <v>546</v>
      </c>
      <c r="C30" s="26">
        <v>0</v>
      </c>
      <c r="D30" s="26">
        <v>0</v>
      </c>
      <c r="E30" s="27">
        <v>420</v>
      </c>
    </row>
    <row r="31" spans="1:5" ht="16" thickBot="1" x14ac:dyDescent="0.4">
      <c r="A31" s="10" t="s">
        <v>6</v>
      </c>
      <c r="B31" s="28">
        <f>SUBTOTAL(109,B10:B30)</f>
        <v>1624740</v>
      </c>
      <c r="C31" s="28">
        <f>SUBTOTAL(109,C10:C30)</f>
        <v>5274</v>
      </c>
      <c r="D31" s="28">
        <f>SUBTOTAL(109,D10:D30)</f>
        <v>260200</v>
      </c>
      <c r="E31" s="29">
        <f>SUBTOTAL(109,E10:E30)</f>
        <v>39741591</v>
      </c>
    </row>
  </sheetData>
  <mergeCells count="4">
    <mergeCell ref="A5:E5"/>
    <mergeCell ref="A7:E7"/>
    <mergeCell ref="A1:E1"/>
    <mergeCell ref="A3:E3"/>
  </mergeCells>
  <printOptions horizontalCentered="1"/>
  <pageMargins left="0.7" right="0.7" top="0.75" bottom="0.75" header="0.3" footer="0.3"/>
  <pageSetup fitToHeight="12" orientation="portrait" r:id="rId1"/>
  <rowBreaks count="1" manualBreakCount="1">
    <brk id="31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workbookViewId="0">
      <selection sqref="A1:G1"/>
    </sheetView>
  </sheetViews>
  <sheetFormatPr defaultRowHeight="14.5" x14ac:dyDescent="0.35"/>
  <cols>
    <col min="1" max="1" width="12.26953125" customWidth="1"/>
    <col min="2" max="2" width="12.81640625" customWidth="1"/>
    <col min="3" max="3" width="12" customWidth="1"/>
    <col min="4" max="4" width="13.7265625" bestFit="1" customWidth="1"/>
    <col min="5" max="5" width="13.54296875" bestFit="1" customWidth="1"/>
    <col min="6" max="6" width="12.26953125" bestFit="1" customWidth="1"/>
    <col min="7" max="7" width="13.453125" bestFit="1" customWidth="1"/>
  </cols>
  <sheetData>
    <row r="1" spans="1:7" ht="18.5" x14ac:dyDescent="0.45">
      <c r="A1" s="53" t="s">
        <v>123</v>
      </c>
      <c r="B1" s="53"/>
      <c r="C1" s="53"/>
      <c r="D1" s="53"/>
      <c r="E1" s="53"/>
      <c r="F1" s="53"/>
      <c r="G1" s="53"/>
    </row>
    <row r="2" spans="1:7" ht="18.5" x14ac:dyDescent="0.45">
      <c r="A2" s="1"/>
      <c r="B2" s="1"/>
      <c r="C2" s="1"/>
      <c r="D2" s="1"/>
    </row>
    <row r="3" spans="1:7" ht="46.5" x14ac:dyDescent="0.35">
      <c r="A3" s="3" t="s">
        <v>3</v>
      </c>
      <c r="B3" s="14" t="s">
        <v>26</v>
      </c>
      <c r="C3" s="14" t="s">
        <v>48</v>
      </c>
      <c r="D3" s="14" t="s">
        <v>72</v>
      </c>
      <c r="E3" s="15" t="s">
        <v>49</v>
      </c>
      <c r="F3" s="15" t="s">
        <v>27</v>
      </c>
      <c r="G3" s="15" t="s">
        <v>50</v>
      </c>
    </row>
    <row r="4" spans="1:7" x14ac:dyDescent="0.35">
      <c r="A4" s="6" t="s">
        <v>7</v>
      </c>
      <c r="B4" s="41">
        <v>92</v>
      </c>
      <c r="C4" s="41">
        <v>39</v>
      </c>
      <c r="D4" s="41">
        <v>0</v>
      </c>
      <c r="E4" s="42">
        <v>0</v>
      </c>
      <c r="F4" s="7">
        <v>7</v>
      </c>
      <c r="G4" s="7">
        <v>14</v>
      </c>
    </row>
    <row r="5" spans="1:7" x14ac:dyDescent="0.35">
      <c r="A5" s="8" t="s">
        <v>8</v>
      </c>
      <c r="B5" s="36">
        <v>9</v>
      </c>
      <c r="C5" s="36">
        <v>1</v>
      </c>
      <c r="D5" s="36">
        <v>0</v>
      </c>
      <c r="E5" s="40">
        <v>0</v>
      </c>
      <c r="F5" s="16">
        <v>1</v>
      </c>
      <c r="G5" s="16">
        <v>0</v>
      </c>
    </row>
    <row r="6" spans="1:7" x14ac:dyDescent="0.35">
      <c r="A6" s="8" t="s">
        <v>9</v>
      </c>
      <c r="B6" s="36">
        <v>96</v>
      </c>
      <c r="C6" s="36">
        <v>37</v>
      </c>
      <c r="D6" s="36">
        <v>92</v>
      </c>
      <c r="E6" s="40">
        <v>1</v>
      </c>
      <c r="F6" s="16">
        <v>33</v>
      </c>
      <c r="G6" s="16">
        <v>4</v>
      </c>
    </row>
    <row r="7" spans="1:7" x14ac:dyDescent="0.35">
      <c r="A7" s="8" t="s">
        <v>10</v>
      </c>
      <c r="B7" s="36">
        <v>0</v>
      </c>
      <c r="C7" s="36">
        <v>2</v>
      </c>
      <c r="D7" s="36">
        <v>51</v>
      </c>
      <c r="E7" s="40">
        <v>2</v>
      </c>
      <c r="F7" s="16">
        <v>0</v>
      </c>
      <c r="G7" s="16">
        <v>0</v>
      </c>
    </row>
    <row r="8" spans="1:7" x14ac:dyDescent="0.35">
      <c r="A8" s="8" t="s">
        <v>11</v>
      </c>
      <c r="B8" s="36">
        <v>202</v>
      </c>
      <c r="C8" s="36">
        <v>16</v>
      </c>
      <c r="D8" s="36">
        <v>0</v>
      </c>
      <c r="E8" s="40">
        <v>3</v>
      </c>
      <c r="F8" s="16">
        <v>39</v>
      </c>
      <c r="G8" s="16">
        <v>0</v>
      </c>
    </row>
    <row r="9" spans="1:7" x14ac:dyDescent="0.35">
      <c r="A9" s="8" t="s">
        <v>61</v>
      </c>
      <c r="B9" s="36">
        <v>0</v>
      </c>
      <c r="C9" s="36">
        <v>0</v>
      </c>
      <c r="D9" s="36">
        <v>0</v>
      </c>
      <c r="E9" s="40">
        <v>1</v>
      </c>
      <c r="F9" s="16">
        <v>0</v>
      </c>
      <c r="G9" s="16">
        <v>0</v>
      </c>
    </row>
    <row r="10" spans="1:7" x14ac:dyDescent="0.35">
      <c r="A10" s="8" t="s">
        <v>12</v>
      </c>
      <c r="B10" s="36">
        <v>13</v>
      </c>
      <c r="C10" s="36">
        <v>1</v>
      </c>
      <c r="D10" s="36">
        <v>0</v>
      </c>
      <c r="E10" s="40">
        <v>0</v>
      </c>
      <c r="F10" s="16">
        <v>0</v>
      </c>
      <c r="G10" s="16">
        <v>0</v>
      </c>
    </row>
    <row r="11" spans="1:7" x14ac:dyDescent="0.35">
      <c r="A11" s="8" t="s">
        <v>13</v>
      </c>
      <c r="B11" s="36">
        <v>9</v>
      </c>
      <c r="C11" s="36">
        <v>1</v>
      </c>
      <c r="D11" s="36">
        <v>0</v>
      </c>
      <c r="E11" s="40">
        <v>0</v>
      </c>
      <c r="F11" s="16">
        <v>5</v>
      </c>
      <c r="G11" s="16">
        <v>0</v>
      </c>
    </row>
    <row r="12" spans="1:7" x14ac:dyDescent="0.35">
      <c r="A12" s="8" t="s">
        <v>14</v>
      </c>
      <c r="B12" s="36">
        <v>26</v>
      </c>
      <c r="C12" s="36">
        <v>1</v>
      </c>
      <c r="D12" s="36">
        <v>0</v>
      </c>
      <c r="E12" s="40">
        <v>0</v>
      </c>
      <c r="F12" s="16">
        <v>1</v>
      </c>
      <c r="G12" s="16">
        <v>0</v>
      </c>
    </row>
    <row r="13" spans="1:7" x14ac:dyDescent="0.35">
      <c r="A13" s="8" t="s">
        <v>15</v>
      </c>
      <c r="B13" s="36">
        <v>5</v>
      </c>
      <c r="C13" s="36">
        <v>2</v>
      </c>
      <c r="D13" s="36">
        <v>6</v>
      </c>
      <c r="E13" s="40">
        <v>1</v>
      </c>
      <c r="F13" s="16">
        <v>1</v>
      </c>
      <c r="G13" s="16">
        <v>0</v>
      </c>
    </row>
    <row r="14" spans="1:7" x14ac:dyDescent="0.35">
      <c r="A14" s="8" t="s">
        <v>16</v>
      </c>
      <c r="B14" s="36">
        <v>29</v>
      </c>
      <c r="C14" s="36">
        <v>1</v>
      </c>
      <c r="D14" s="36">
        <v>0</v>
      </c>
      <c r="E14" s="40">
        <v>0</v>
      </c>
      <c r="F14" s="16">
        <v>3</v>
      </c>
      <c r="G14" s="16">
        <v>0</v>
      </c>
    </row>
    <row r="15" spans="1:7" x14ac:dyDescent="0.35">
      <c r="A15" s="8" t="s">
        <v>17</v>
      </c>
      <c r="B15" s="36">
        <v>14</v>
      </c>
      <c r="C15" s="36">
        <v>3</v>
      </c>
      <c r="D15" s="36">
        <v>0</v>
      </c>
      <c r="E15" s="40">
        <v>0</v>
      </c>
      <c r="F15" s="16">
        <v>6</v>
      </c>
      <c r="G15" s="16">
        <v>0</v>
      </c>
    </row>
    <row r="16" spans="1:7" x14ac:dyDescent="0.35">
      <c r="A16" s="8" t="s">
        <v>18</v>
      </c>
      <c r="B16" s="36">
        <v>456</v>
      </c>
      <c r="C16" s="36">
        <v>9</v>
      </c>
      <c r="D16" s="36">
        <v>0</v>
      </c>
      <c r="E16" s="40">
        <v>0</v>
      </c>
      <c r="F16" s="16">
        <v>219</v>
      </c>
      <c r="G16" s="16">
        <v>12</v>
      </c>
    </row>
    <row r="17" spans="1:7" x14ac:dyDescent="0.35">
      <c r="A17" s="8" t="s">
        <v>65</v>
      </c>
      <c r="B17" s="36">
        <v>1</v>
      </c>
      <c r="C17" s="36">
        <v>0</v>
      </c>
      <c r="D17" s="36">
        <v>0</v>
      </c>
      <c r="E17" s="40">
        <v>0</v>
      </c>
      <c r="F17" s="16">
        <v>0</v>
      </c>
      <c r="G17" s="16">
        <v>0</v>
      </c>
    </row>
    <row r="18" spans="1:7" x14ac:dyDescent="0.35">
      <c r="A18" s="8" t="s">
        <v>19</v>
      </c>
      <c r="B18" s="36">
        <v>134</v>
      </c>
      <c r="C18" s="36">
        <v>40</v>
      </c>
      <c r="D18" s="36">
        <v>0</v>
      </c>
      <c r="E18" s="40">
        <v>0</v>
      </c>
      <c r="F18" s="16">
        <v>19</v>
      </c>
      <c r="G18" s="16">
        <v>22</v>
      </c>
    </row>
    <row r="19" spans="1:7" x14ac:dyDescent="0.35">
      <c r="A19" s="8" t="s">
        <v>20</v>
      </c>
      <c r="B19" s="36">
        <v>1</v>
      </c>
      <c r="C19" s="36">
        <v>0</v>
      </c>
      <c r="D19" s="36">
        <v>0</v>
      </c>
      <c r="E19" s="40">
        <v>0</v>
      </c>
      <c r="F19" s="16">
        <v>1</v>
      </c>
      <c r="G19" s="16">
        <v>0</v>
      </c>
    </row>
    <row r="20" spans="1:7" x14ac:dyDescent="0.35">
      <c r="A20" s="8" t="s">
        <v>21</v>
      </c>
      <c r="B20" s="36">
        <v>28</v>
      </c>
      <c r="C20" s="36">
        <v>3</v>
      </c>
      <c r="D20" s="36">
        <v>0</v>
      </c>
      <c r="E20" s="40">
        <v>0</v>
      </c>
      <c r="F20" s="16">
        <v>9</v>
      </c>
      <c r="G20" s="16">
        <v>5</v>
      </c>
    </row>
    <row r="21" spans="1:7" x14ac:dyDescent="0.35">
      <c r="A21" s="8" t="s">
        <v>66</v>
      </c>
      <c r="B21" s="36">
        <v>6</v>
      </c>
      <c r="C21" s="36">
        <v>0</v>
      </c>
      <c r="D21" s="36">
        <v>0</v>
      </c>
      <c r="E21" s="40">
        <v>0</v>
      </c>
      <c r="F21" s="16">
        <v>2</v>
      </c>
      <c r="G21" s="16">
        <v>0</v>
      </c>
    </row>
    <row r="22" spans="1:7" x14ac:dyDescent="0.35">
      <c r="A22" s="8" t="s">
        <v>22</v>
      </c>
      <c r="B22" s="36">
        <v>198</v>
      </c>
      <c r="C22" s="36">
        <v>45</v>
      </c>
      <c r="D22" s="36">
        <v>0</v>
      </c>
      <c r="E22" s="40">
        <v>0</v>
      </c>
      <c r="F22" s="16">
        <v>96</v>
      </c>
      <c r="G22" s="16">
        <v>12</v>
      </c>
    </row>
    <row r="23" spans="1:7" x14ac:dyDescent="0.35">
      <c r="A23" s="8" t="s">
        <v>23</v>
      </c>
      <c r="B23" s="36">
        <v>92</v>
      </c>
      <c r="C23" s="36">
        <v>17</v>
      </c>
      <c r="D23" s="36">
        <v>0</v>
      </c>
      <c r="E23" s="40">
        <v>0</v>
      </c>
      <c r="F23" s="16">
        <v>23</v>
      </c>
      <c r="G23" s="16">
        <v>1</v>
      </c>
    </row>
    <row r="24" spans="1:7" x14ac:dyDescent="0.35">
      <c r="A24" s="8" t="s">
        <v>25</v>
      </c>
      <c r="B24" s="36">
        <v>5</v>
      </c>
      <c r="C24" s="36">
        <v>0</v>
      </c>
      <c r="D24" s="36">
        <v>1</v>
      </c>
      <c r="E24" s="40">
        <v>0</v>
      </c>
      <c r="F24" s="16">
        <v>1</v>
      </c>
      <c r="G24" s="16">
        <v>0</v>
      </c>
    </row>
    <row r="25" spans="1:7" ht="15" thickBot="1" x14ac:dyDescent="0.4">
      <c r="A25" s="9" t="s">
        <v>24</v>
      </c>
      <c r="B25" s="37">
        <v>2</v>
      </c>
      <c r="C25" s="37">
        <v>2</v>
      </c>
      <c r="D25" s="37">
        <v>0</v>
      </c>
      <c r="E25" s="43">
        <v>0</v>
      </c>
      <c r="F25" s="17">
        <v>0</v>
      </c>
      <c r="G25" s="17">
        <v>0</v>
      </c>
    </row>
    <row r="26" spans="1:7" ht="16" thickBot="1" x14ac:dyDescent="0.4">
      <c r="A26" s="10" t="s">
        <v>6</v>
      </c>
      <c r="B26" s="38">
        <f>SUM(B4:B25)</f>
        <v>1418</v>
      </c>
      <c r="C26" s="38">
        <f>SUBTOTAL(109,C4:C25)</f>
        <v>220</v>
      </c>
      <c r="D26" s="38">
        <f>SUM(D4:D25)</f>
        <v>150</v>
      </c>
      <c r="E26" s="38">
        <f>SUM(E4:E25)</f>
        <v>8</v>
      </c>
      <c r="F26" s="23">
        <f>SUM(F4:F25)</f>
        <v>466</v>
      </c>
      <c r="G26" s="23">
        <f>SUBTOTAL(109,G4:G25)</f>
        <v>70</v>
      </c>
    </row>
  </sheetData>
  <mergeCells count="1">
    <mergeCell ref="A1:G1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abSelected="1" workbookViewId="0">
      <selection sqref="A1:G1"/>
    </sheetView>
  </sheetViews>
  <sheetFormatPr defaultRowHeight="14.5" x14ac:dyDescent="0.35"/>
  <cols>
    <col min="1" max="1" width="18.1796875" bestFit="1" customWidth="1"/>
    <col min="2" max="2" width="13.7265625" bestFit="1" customWidth="1"/>
    <col min="3" max="3" width="14.453125" customWidth="1"/>
    <col min="4" max="4" width="12.54296875" bestFit="1" customWidth="1"/>
    <col min="5" max="5" width="13.54296875" bestFit="1" customWidth="1"/>
    <col min="8" max="8" width="13.7265625" style="18" customWidth="1"/>
    <col min="9" max="9" width="10.54296875" bestFit="1" customWidth="1"/>
  </cols>
  <sheetData>
    <row r="1" spans="1:8" ht="18.5" x14ac:dyDescent="0.45">
      <c r="A1" s="53" t="s">
        <v>122</v>
      </c>
      <c r="B1" s="53"/>
      <c r="C1" s="53"/>
      <c r="D1" s="53"/>
      <c r="E1" s="53"/>
    </row>
    <row r="2" spans="1:8" ht="18.5" x14ac:dyDescent="0.45">
      <c r="A2" s="53" t="s">
        <v>55</v>
      </c>
      <c r="B2" s="53"/>
      <c r="C2" s="53"/>
      <c r="D2" s="53"/>
      <c r="E2" s="53"/>
    </row>
    <row r="3" spans="1:8" ht="18.5" x14ac:dyDescent="0.45">
      <c r="A3" s="1"/>
      <c r="B3" s="1"/>
      <c r="C3" s="1"/>
      <c r="D3" s="1"/>
    </row>
    <row r="4" spans="1:8" ht="46.5" x14ac:dyDescent="0.35">
      <c r="A4" s="3" t="s">
        <v>28</v>
      </c>
      <c r="B4" s="3" t="s">
        <v>3</v>
      </c>
      <c r="C4" s="14" t="s">
        <v>56</v>
      </c>
      <c r="D4" s="14" t="s">
        <v>58</v>
      </c>
      <c r="E4" s="15" t="s">
        <v>57</v>
      </c>
      <c r="H4" s="19" t="s">
        <v>35</v>
      </c>
    </row>
    <row r="5" spans="1:8" x14ac:dyDescent="0.35">
      <c r="A5" s="20" t="s">
        <v>36</v>
      </c>
      <c r="B5" s="20" t="s">
        <v>22</v>
      </c>
      <c r="C5" s="22">
        <v>45919</v>
      </c>
      <c r="D5" s="47">
        <f>'Large Fields 2023'!$C5+H5</f>
        <v>56136520</v>
      </c>
      <c r="E5" s="40">
        <f>'Large Fields 2023'!$C5/365</f>
        <v>125.8054794520548</v>
      </c>
      <c r="H5" s="44">
        <v>56090601</v>
      </c>
    </row>
    <row r="6" spans="1:8" x14ac:dyDescent="0.35">
      <c r="A6" s="20" t="s">
        <v>40</v>
      </c>
      <c r="B6" s="20" t="s">
        <v>18</v>
      </c>
      <c r="C6" s="47">
        <v>44838</v>
      </c>
      <c r="D6" s="47">
        <f>'Large Fields 2023'!$C6+H6</f>
        <v>6457061</v>
      </c>
      <c r="E6" s="40">
        <f>'Large Fields 2023'!$C6/365</f>
        <v>122.84383561643835</v>
      </c>
      <c r="H6" s="34">
        <v>6412223</v>
      </c>
    </row>
    <row r="7" spans="1:8" x14ac:dyDescent="0.35">
      <c r="A7" s="20" t="s">
        <v>37</v>
      </c>
      <c r="B7" s="20" t="s">
        <v>19</v>
      </c>
      <c r="C7" s="22">
        <v>42494</v>
      </c>
      <c r="D7" s="47">
        <f>'Large Fields 2023'!$C7+H7</f>
        <v>2615817</v>
      </c>
      <c r="E7" s="40">
        <f>'Large Fields 2023'!$C7/365</f>
        <v>116.42191780821918</v>
      </c>
      <c r="H7" s="35">
        <v>2573323</v>
      </c>
    </row>
    <row r="8" spans="1:8" x14ac:dyDescent="0.35">
      <c r="A8" s="20" t="s">
        <v>73</v>
      </c>
      <c r="B8" s="33" t="s">
        <v>11</v>
      </c>
      <c r="C8" s="39">
        <v>38827</v>
      </c>
      <c r="D8" s="47">
        <f>'Large Fields 2023'!$C8+H8</f>
        <v>144591</v>
      </c>
      <c r="E8" s="40">
        <f>'Large Fields 2023'!$C8/365</f>
        <v>106.37534246575342</v>
      </c>
      <c r="H8" s="18">
        <v>105764</v>
      </c>
    </row>
    <row r="9" spans="1:8" x14ac:dyDescent="0.35">
      <c r="A9" s="21" t="s">
        <v>43</v>
      </c>
      <c r="B9" s="30" t="s">
        <v>18</v>
      </c>
      <c r="C9" s="32">
        <v>34770</v>
      </c>
      <c r="D9" s="47">
        <f>'Large Fields 2023'!$C9+H9</f>
        <v>4518662</v>
      </c>
      <c r="E9" s="40">
        <f>'Large Fields 2023'!$C9/365</f>
        <v>95.260273972602747</v>
      </c>
      <c r="H9" s="18">
        <v>4483892</v>
      </c>
    </row>
    <row r="10" spans="1:8" x14ac:dyDescent="0.35">
      <c r="A10" s="20" t="s">
        <v>68</v>
      </c>
      <c r="B10" s="33" t="s">
        <v>66</v>
      </c>
      <c r="C10" s="39">
        <v>32649</v>
      </c>
      <c r="D10" s="47">
        <f>'Large Fields 2023'!$C10+H10</f>
        <v>170277</v>
      </c>
      <c r="E10" s="40">
        <f>'Large Fields 2023'!$C10/365</f>
        <v>89.449315068493149</v>
      </c>
      <c r="H10" s="18">
        <v>137628</v>
      </c>
    </row>
    <row r="11" spans="1:8" x14ac:dyDescent="0.35">
      <c r="A11" s="20" t="s">
        <v>67</v>
      </c>
      <c r="B11" s="33" t="s">
        <v>18</v>
      </c>
      <c r="C11" s="39">
        <v>28947</v>
      </c>
      <c r="D11" s="47">
        <f>'Large Fields 2023'!$C11+H11</f>
        <v>241840</v>
      </c>
      <c r="E11" s="40">
        <f>'Large Fields 2023'!$C11/365</f>
        <v>79.30684931506849</v>
      </c>
      <c r="H11" s="34">
        <v>212893</v>
      </c>
    </row>
    <row r="12" spans="1:8" x14ac:dyDescent="0.35">
      <c r="A12" s="20" t="s">
        <v>62</v>
      </c>
      <c r="B12" s="20" t="s">
        <v>18</v>
      </c>
      <c r="C12" s="22">
        <v>28938</v>
      </c>
      <c r="D12" s="47">
        <f>'Large Fields 2023'!$C12+H12</f>
        <v>397925</v>
      </c>
      <c r="E12" s="40">
        <f>'Large Fields 2023'!$C12/365</f>
        <v>79.282191780821918</v>
      </c>
      <c r="H12" s="18">
        <v>368987</v>
      </c>
    </row>
    <row r="13" spans="1:8" x14ac:dyDescent="0.35">
      <c r="A13" s="21" t="s">
        <v>63</v>
      </c>
      <c r="B13" s="30" t="s">
        <v>23</v>
      </c>
      <c r="C13" s="32">
        <v>27589</v>
      </c>
      <c r="D13" s="47">
        <f>'Large Fields 2023'!$C13+H13</f>
        <v>1867227</v>
      </c>
      <c r="E13" s="40">
        <f>'Large Fields 2023'!$C13/365</f>
        <v>75.586301369863008</v>
      </c>
      <c r="H13" s="34">
        <v>1839638</v>
      </c>
    </row>
    <row r="14" spans="1:8" x14ac:dyDescent="0.35">
      <c r="A14" s="20" t="s">
        <v>45</v>
      </c>
      <c r="B14" s="20" t="s">
        <v>18</v>
      </c>
      <c r="C14" s="22">
        <v>26521</v>
      </c>
      <c r="D14" s="47">
        <f>'Large Fields 2023'!$C14+H14</f>
        <v>3584817</v>
      </c>
      <c r="E14" s="40">
        <f>'Large Fields 2023'!$C14/365</f>
        <v>72.660273972602738</v>
      </c>
      <c r="H14" s="18">
        <v>3558296</v>
      </c>
    </row>
    <row r="15" spans="1:8" x14ac:dyDescent="0.35">
      <c r="A15" s="20" t="s">
        <v>64</v>
      </c>
      <c r="B15" s="33" t="s">
        <v>12</v>
      </c>
      <c r="C15" s="22">
        <v>26484</v>
      </c>
      <c r="D15" s="47">
        <f>'Large Fields 2023'!$C15+H15</f>
        <v>261626</v>
      </c>
      <c r="E15" s="40">
        <f>'Large Fields 2023'!$C15/365</f>
        <v>72.558904109589037</v>
      </c>
      <c r="H15" s="18">
        <v>235142</v>
      </c>
    </row>
    <row r="16" spans="1:8" x14ac:dyDescent="0.35">
      <c r="A16" s="20" t="s">
        <v>46</v>
      </c>
      <c r="B16" s="20" t="s">
        <v>18</v>
      </c>
      <c r="C16" s="22">
        <v>25662</v>
      </c>
      <c r="D16" s="47">
        <f>'Large Fields 2023'!$C16+H16</f>
        <v>2767949</v>
      </c>
      <c r="E16" s="40">
        <f>'Large Fields 2023'!$C16/365</f>
        <v>70.30684931506849</v>
      </c>
      <c r="H16" s="18">
        <v>2742287</v>
      </c>
    </row>
    <row r="17" spans="1:8" x14ac:dyDescent="0.35">
      <c r="A17" s="20" t="s">
        <v>41</v>
      </c>
      <c r="B17" s="20" t="s">
        <v>18</v>
      </c>
      <c r="C17" s="22">
        <v>24242</v>
      </c>
      <c r="D17" s="47">
        <f>'Large Fields 2023'!$C17+H17</f>
        <v>3818553</v>
      </c>
      <c r="E17" s="40">
        <f>'Large Fields 2023'!$C17/365</f>
        <v>66.416438356164377</v>
      </c>
      <c r="H17" s="18">
        <v>3794311</v>
      </c>
    </row>
    <row r="18" spans="1:8" x14ac:dyDescent="0.35">
      <c r="A18" s="20" t="s">
        <v>38</v>
      </c>
      <c r="B18" s="20" t="s">
        <v>11</v>
      </c>
      <c r="C18" s="22">
        <v>23928</v>
      </c>
      <c r="D18" s="47">
        <f>'Large Fields 2023'!$C18+H18</f>
        <v>380507</v>
      </c>
      <c r="E18" s="40">
        <f>'Large Fields 2023'!$C18/365</f>
        <v>65.556164383561651</v>
      </c>
      <c r="H18" s="18">
        <v>356579</v>
      </c>
    </row>
    <row r="19" spans="1:8" x14ac:dyDescent="0.35">
      <c r="A19" s="20" t="s">
        <v>124</v>
      </c>
      <c r="B19" s="33" t="s">
        <v>11</v>
      </c>
      <c r="C19" s="22">
        <v>22751</v>
      </c>
      <c r="D19" s="47">
        <f>'Large Fields 2023'!$C19+H19</f>
        <v>28287</v>
      </c>
      <c r="E19" s="40">
        <f>'Large Fields 2023'!$C19/365</f>
        <v>62.331506849315069</v>
      </c>
      <c r="H19" s="18">
        <v>5536</v>
      </c>
    </row>
    <row r="20" spans="1:8" x14ac:dyDescent="0.35">
      <c r="A20" s="20" t="s">
        <v>70</v>
      </c>
      <c r="B20" s="33" t="s">
        <v>18</v>
      </c>
      <c r="C20" s="39">
        <v>22615</v>
      </c>
      <c r="D20" s="47">
        <f>'Large Fields 2023'!$C20+H20</f>
        <v>165068</v>
      </c>
      <c r="E20" s="40">
        <f>'Large Fields 2023'!$C20/365</f>
        <v>61.958904109589042</v>
      </c>
      <c r="H20" s="18">
        <v>142453</v>
      </c>
    </row>
    <row r="21" spans="1:8" x14ac:dyDescent="0.35">
      <c r="A21" s="20" t="s">
        <v>42</v>
      </c>
      <c r="B21" s="20" t="s">
        <v>23</v>
      </c>
      <c r="C21" s="22">
        <v>21736</v>
      </c>
      <c r="D21" s="47">
        <f>'Large Fields 2023'!$C21+H21</f>
        <v>1801015</v>
      </c>
      <c r="E21" s="40">
        <f>'Large Fields 2023'!$C21/365</f>
        <v>59.550684931506851</v>
      </c>
      <c r="H21" s="18">
        <v>1779279</v>
      </c>
    </row>
    <row r="22" spans="1:8" x14ac:dyDescent="0.35">
      <c r="A22" s="20" t="s">
        <v>39</v>
      </c>
      <c r="B22" s="20" t="s">
        <v>11</v>
      </c>
      <c r="C22" s="22">
        <v>21522</v>
      </c>
      <c r="D22" s="47">
        <f>'Large Fields 2023'!$C22+H22</f>
        <v>516897</v>
      </c>
      <c r="E22" s="40">
        <f>'Large Fields 2023'!$C22/365</f>
        <v>58.964383561643835</v>
      </c>
      <c r="H22" s="18">
        <v>495375</v>
      </c>
    </row>
    <row r="23" spans="1:8" x14ac:dyDescent="0.35">
      <c r="A23" s="20" t="s">
        <v>125</v>
      </c>
      <c r="B23" s="33" t="s">
        <v>23</v>
      </c>
      <c r="C23" s="22">
        <v>21517</v>
      </c>
      <c r="D23" s="47">
        <f>'Large Fields 2023'!$C23+H23</f>
        <v>58019</v>
      </c>
      <c r="E23" s="40">
        <f>'Large Fields 2023'!$C23/365</f>
        <v>58.950684931506849</v>
      </c>
      <c r="H23" s="18">
        <v>36502</v>
      </c>
    </row>
    <row r="24" spans="1:8" x14ac:dyDescent="0.35">
      <c r="A24" s="21" t="s">
        <v>44</v>
      </c>
      <c r="B24" s="21" t="s">
        <v>18</v>
      </c>
      <c r="C24" s="31">
        <v>19957</v>
      </c>
      <c r="D24" s="47">
        <f>'Large Fields 2023'!$C24+H24</f>
        <v>3118774</v>
      </c>
      <c r="E24" s="40">
        <f>'Large Fields 2023'!$C24/365</f>
        <v>54.676712328767124</v>
      </c>
      <c r="H24" s="18">
        <v>3098817</v>
      </c>
    </row>
    <row r="25" spans="1:8" x14ac:dyDescent="0.35">
      <c r="A25" s="20" t="s">
        <v>126</v>
      </c>
      <c r="B25" s="33" t="s">
        <v>11</v>
      </c>
      <c r="C25" s="22">
        <v>18806</v>
      </c>
      <c r="D25" s="47">
        <f>'Large Fields 2023'!$C25+H25</f>
        <v>19006</v>
      </c>
      <c r="E25" s="40">
        <f>'Large Fields 2023'!$C25/365</f>
        <v>51.523287671232879</v>
      </c>
      <c r="H25" s="18">
        <v>200</v>
      </c>
    </row>
    <row r="26" spans="1:8" x14ac:dyDescent="0.35">
      <c r="A26" s="20" t="s">
        <v>71</v>
      </c>
      <c r="B26" s="33" t="s">
        <v>22</v>
      </c>
      <c r="C26" s="22">
        <v>18446</v>
      </c>
      <c r="D26" s="47">
        <f>'Large Fields 2023'!$C26+H26</f>
        <v>7424208</v>
      </c>
      <c r="E26" s="40">
        <f>'Large Fields 2023'!$C26/365</f>
        <v>50.536986301369865</v>
      </c>
      <c r="H26" s="18">
        <v>7405762</v>
      </c>
    </row>
    <row r="27" spans="1:8" x14ac:dyDescent="0.35">
      <c r="A27" s="20" t="s">
        <v>127</v>
      </c>
      <c r="B27" s="33" t="s">
        <v>11</v>
      </c>
      <c r="C27" s="22">
        <v>17130</v>
      </c>
      <c r="D27" s="47">
        <f>'Large Fields 2023'!$C27+H27</f>
        <v>274722</v>
      </c>
      <c r="E27" s="40">
        <f>'Large Fields 2023'!$C27/365</f>
        <v>46.93150684931507</v>
      </c>
      <c r="H27" s="18">
        <v>257592</v>
      </c>
    </row>
    <row r="28" spans="1:8" x14ac:dyDescent="0.35">
      <c r="A28" s="20" t="s">
        <v>75</v>
      </c>
      <c r="B28" s="20" t="s">
        <v>22</v>
      </c>
      <c r="C28" s="22">
        <v>16905</v>
      </c>
      <c r="D28" s="47">
        <f>'Large Fields 2023'!$C28+H28</f>
        <v>3438869</v>
      </c>
      <c r="E28" s="40">
        <f>'Large Fields 2023'!$C28/365</f>
        <v>46.315068493150683</v>
      </c>
      <c r="H28" s="18">
        <v>3421964</v>
      </c>
    </row>
    <row r="29" spans="1:8" x14ac:dyDescent="0.35">
      <c r="A29" s="21" t="s">
        <v>47</v>
      </c>
      <c r="B29" s="30" t="s">
        <v>18</v>
      </c>
      <c r="C29" s="32">
        <v>16870</v>
      </c>
      <c r="D29" s="47">
        <f>'Large Fields 2023'!$C29+H29</f>
        <v>1455640</v>
      </c>
      <c r="E29" s="40">
        <f>'Large Fields 2023'!$C29/365</f>
        <v>46.219178082191782</v>
      </c>
      <c r="H29" s="18">
        <v>1438770</v>
      </c>
    </row>
  </sheetData>
  <mergeCells count="2">
    <mergeCell ref="A1:E1"/>
    <mergeCell ref="A2:E2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tabSelected="1" workbookViewId="0">
      <selection sqref="A1:G1"/>
    </sheetView>
  </sheetViews>
  <sheetFormatPr defaultRowHeight="14.5" x14ac:dyDescent="0.35"/>
  <cols>
    <col min="1" max="1" width="14.1796875" bestFit="1" customWidth="1"/>
    <col min="2" max="2" width="14.453125" bestFit="1" customWidth="1"/>
    <col min="3" max="3" width="16.26953125" bestFit="1" customWidth="1"/>
    <col min="4" max="4" width="14.81640625" bestFit="1" customWidth="1"/>
  </cols>
  <sheetData>
    <row r="1" spans="1:4" ht="18.5" x14ac:dyDescent="0.45">
      <c r="A1" s="53" t="s">
        <v>121</v>
      </c>
      <c r="B1" s="53"/>
      <c r="C1" s="53"/>
      <c r="D1" s="53"/>
    </row>
    <row r="2" spans="1:4" ht="18.5" x14ac:dyDescent="0.45">
      <c r="A2" s="1"/>
      <c r="B2" s="1"/>
      <c r="C2" s="1"/>
      <c r="D2" s="1"/>
    </row>
    <row r="3" spans="1:4" ht="46.5" x14ac:dyDescent="0.35">
      <c r="A3" s="3" t="s">
        <v>3</v>
      </c>
      <c r="B3" s="14" t="s">
        <v>51</v>
      </c>
      <c r="C3" s="14" t="s">
        <v>54</v>
      </c>
      <c r="D3" s="14" t="s">
        <v>52</v>
      </c>
    </row>
    <row r="4" spans="1:4" x14ac:dyDescent="0.35">
      <c r="A4" s="6" t="s">
        <v>69</v>
      </c>
      <c r="B4" s="11">
        <v>0</v>
      </c>
      <c r="C4" s="11">
        <v>0</v>
      </c>
      <c r="D4" s="11">
        <f>SUM(B4:C4)</f>
        <v>0</v>
      </c>
    </row>
    <row r="5" spans="1:4" x14ac:dyDescent="0.35">
      <c r="A5" s="6" t="s">
        <v>7</v>
      </c>
      <c r="B5" s="11">
        <v>0</v>
      </c>
      <c r="C5" s="11">
        <v>0</v>
      </c>
      <c r="D5" s="11">
        <f>SUM(B5:C5)</f>
        <v>0</v>
      </c>
    </row>
    <row r="6" spans="1:4" x14ac:dyDescent="0.35">
      <c r="A6" s="8" t="s">
        <v>8</v>
      </c>
      <c r="B6" s="12">
        <v>0</v>
      </c>
      <c r="C6" s="12">
        <v>1</v>
      </c>
      <c r="D6" s="11">
        <f t="shared" ref="D6:D26" si="0">SUM(B6:C6)</f>
        <v>1</v>
      </c>
    </row>
    <row r="7" spans="1:4" x14ac:dyDescent="0.35">
      <c r="A7" s="8" t="s">
        <v>9</v>
      </c>
      <c r="B7" s="12">
        <v>0</v>
      </c>
      <c r="C7" s="12">
        <v>0</v>
      </c>
      <c r="D7" s="11">
        <f t="shared" si="0"/>
        <v>0</v>
      </c>
    </row>
    <row r="8" spans="1:4" x14ac:dyDescent="0.35">
      <c r="A8" s="8" t="s">
        <v>10</v>
      </c>
      <c r="B8" s="12">
        <v>0</v>
      </c>
      <c r="C8" s="12">
        <v>0</v>
      </c>
      <c r="D8" s="11">
        <f t="shared" si="0"/>
        <v>0</v>
      </c>
    </row>
    <row r="9" spans="1:4" x14ac:dyDescent="0.35">
      <c r="A9" s="8" t="s">
        <v>11</v>
      </c>
      <c r="B9" s="12">
        <v>6</v>
      </c>
      <c r="C9" s="12">
        <v>14</v>
      </c>
      <c r="D9" s="11">
        <f t="shared" si="0"/>
        <v>20</v>
      </c>
    </row>
    <row r="10" spans="1:4" x14ac:dyDescent="0.35">
      <c r="A10" s="8" t="s">
        <v>61</v>
      </c>
      <c r="B10" s="12">
        <v>0</v>
      </c>
      <c r="C10" s="13">
        <v>0</v>
      </c>
      <c r="D10" s="11">
        <f t="shared" si="0"/>
        <v>0</v>
      </c>
    </row>
    <row r="11" spans="1:4" x14ac:dyDescent="0.35">
      <c r="A11" s="8" t="s">
        <v>12</v>
      </c>
      <c r="B11" s="12">
        <v>0</v>
      </c>
      <c r="C11" s="12">
        <v>0</v>
      </c>
      <c r="D11" s="11">
        <f t="shared" si="0"/>
        <v>0</v>
      </c>
    </row>
    <row r="12" spans="1:4" x14ac:dyDescent="0.35">
      <c r="A12" s="8" t="s">
        <v>13</v>
      </c>
      <c r="B12" s="12">
        <v>0</v>
      </c>
      <c r="C12" s="12">
        <v>0</v>
      </c>
      <c r="D12" s="11">
        <f t="shared" si="0"/>
        <v>0</v>
      </c>
    </row>
    <row r="13" spans="1:4" x14ac:dyDescent="0.35">
      <c r="A13" s="8" t="s">
        <v>14</v>
      </c>
      <c r="B13" s="12">
        <v>0</v>
      </c>
      <c r="C13" s="12">
        <v>0</v>
      </c>
      <c r="D13" s="11">
        <f t="shared" si="0"/>
        <v>0</v>
      </c>
    </row>
    <row r="14" spans="1:4" x14ac:dyDescent="0.35">
      <c r="A14" s="8" t="s">
        <v>15</v>
      </c>
      <c r="B14" s="12">
        <v>0</v>
      </c>
      <c r="C14" s="12">
        <v>0</v>
      </c>
      <c r="D14" s="11">
        <f t="shared" si="0"/>
        <v>0</v>
      </c>
    </row>
    <row r="15" spans="1:4" x14ac:dyDescent="0.35">
      <c r="A15" s="8" t="s">
        <v>16</v>
      </c>
      <c r="B15" s="12">
        <v>0</v>
      </c>
      <c r="C15" s="12">
        <v>0</v>
      </c>
      <c r="D15" s="11">
        <f t="shared" si="0"/>
        <v>0</v>
      </c>
    </row>
    <row r="16" spans="1:4" x14ac:dyDescent="0.35">
      <c r="A16" s="8" t="s">
        <v>17</v>
      </c>
      <c r="B16" s="12">
        <v>0</v>
      </c>
      <c r="C16" s="12">
        <v>0</v>
      </c>
      <c r="D16" s="11">
        <f t="shared" si="0"/>
        <v>0</v>
      </c>
    </row>
    <row r="17" spans="1:4" x14ac:dyDescent="0.35">
      <c r="A17" s="8" t="s">
        <v>18</v>
      </c>
      <c r="B17" s="12">
        <v>3</v>
      </c>
      <c r="C17" s="12">
        <v>9</v>
      </c>
      <c r="D17" s="11">
        <f t="shared" si="0"/>
        <v>12</v>
      </c>
    </row>
    <row r="18" spans="1:4" x14ac:dyDescent="0.35">
      <c r="A18" s="8" t="s">
        <v>65</v>
      </c>
      <c r="B18" s="12">
        <v>0</v>
      </c>
      <c r="C18" s="13">
        <v>0</v>
      </c>
      <c r="D18" s="11">
        <f t="shared" si="0"/>
        <v>0</v>
      </c>
    </row>
    <row r="19" spans="1:4" x14ac:dyDescent="0.35">
      <c r="A19" s="8" t="s">
        <v>19</v>
      </c>
      <c r="B19" s="12">
        <v>0</v>
      </c>
      <c r="C19" s="12">
        <v>0</v>
      </c>
      <c r="D19" s="11">
        <f t="shared" si="0"/>
        <v>0</v>
      </c>
    </row>
    <row r="20" spans="1:4" x14ac:dyDescent="0.35">
      <c r="A20" s="8" t="s">
        <v>20</v>
      </c>
      <c r="B20" s="12">
        <v>0</v>
      </c>
      <c r="C20" s="12">
        <v>0</v>
      </c>
      <c r="D20" s="11">
        <f t="shared" si="0"/>
        <v>0</v>
      </c>
    </row>
    <row r="21" spans="1:4" x14ac:dyDescent="0.35">
      <c r="A21" s="8" t="s">
        <v>21</v>
      </c>
      <c r="B21" s="12">
        <v>0</v>
      </c>
      <c r="C21" s="12">
        <v>0</v>
      </c>
      <c r="D21" s="11">
        <f t="shared" si="0"/>
        <v>0</v>
      </c>
    </row>
    <row r="22" spans="1:4" x14ac:dyDescent="0.35">
      <c r="A22" s="8" t="s">
        <v>66</v>
      </c>
      <c r="B22" s="12">
        <v>0</v>
      </c>
      <c r="C22" s="12">
        <v>1</v>
      </c>
      <c r="D22" s="11">
        <f>SUM(B22:C22)</f>
        <v>1</v>
      </c>
    </row>
    <row r="23" spans="1:4" x14ac:dyDescent="0.35">
      <c r="A23" s="8" t="s">
        <v>22</v>
      </c>
      <c r="B23" s="12">
        <v>0</v>
      </c>
      <c r="C23" s="12">
        <v>0</v>
      </c>
      <c r="D23" s="11">
        <f t="shared" si="0"/>
        <v>0</v>
      </c>
    </row>
    <row r="24" spans="1:4" x14ac:dyDescent="0.35">
      <c r="A24" s="8" t="s">
        <v>23</v>
      </c>
      <c r="B24" s="12">
        <v>0</v>
      </c>
      <c r="C24" s="12">
        <v>2</v>
      </c>
      <c r="D24" s="11">
        <f t="shared" si="0"/>
        <v>2</v>
      </c>
    </row>
    <row r="25" spans="1:4" x14ac:dyDescent="0.35">
      <c r="A25" s="8" t="s">
        <v>25</v>
      </c>
      <c r="B25" s="12">
        <v>0</v>
      </c>
      <c r="C25" s="12">
        <v>0</v>
      </c>
      <c r="D25" s="11">
        <f t="shared" si="0"/>
        <v>0</v>
      </c>
    </row>
    <row r="26" spans="1:4" ht="15" thickBot="1" x14ac:dyDescent="0.4">
      <c r="A26" s="9" t="s">
        <v>24</v>
      </c>
      <c r="B26" s="13">
        <v>0</v>
      </c>
      <c r="C26" s="13">
        <v>0</v>
      </c>
      <c r="D26" s="11">
        <f t="shared" si="0"/>
        <v>0</v>
      </c>
    </row>
    <row r="27" spans="1:4" ht="16" thickBot="1" x14ac:dyDescent="0.4">
      <c r="A27" s="10" t="s">
        <v>6</v>
      </c>
      <c r="B27" s="23">
        <f>SUM(B4:B26)</f>
        <v>9</v>
      </c>
      <c r="C27" s="23">
        <f>SUM(C4:C26)</f>
        <v>27</v>
      </c>
      <c r="D27" s="23">
        <f>SUBTOTAL(109,D4:D26)</f>
        <v>36</v>
      </c>
    </row>
  </sheetData>
  <mergeCells count="1">
    <mergeCell ref="A1:D1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workbookViewId="0">
      <selection activeCell="B27" sqref="B27"/>
    </sheetView>
  </sheetViews>
  <sheetFormatPr defaultRowHeight="14.5" x14ac:dyDescent="0.35"/>
  <cols>
    <col min="1" max="1" width="14.1796875" bestFit="1" customWidth="1"/>
    <col min="2" max="2" width="14.453125" bestFit="1" customWidth="1"/>
    <col min="3" max="3" width="16.26953125" bestFit="1" customWidth="1"/>
    <col min="4" max="4" width="14.81640625" bestFit="1" customWidth="1"/>
  </cols>
  <sheetData>
    <row r="1" spans="1:4" ht="18.5" x14ac:dyDescent="0.45">
      <c r="A1" s="53" t="s">
        <v>120</v>
      </c>
      <c r="B1" s="53"/>
      <c r="C1" s="53"/>
      <c r="D1" s="53"/>
    </row>
    <row r="2" spans="1:4" ht="18.5" x14ac:dyDescent="0.45">
      <c r="A2" s="1"/>
      <c r="B2" s="1"/>
      <c r="C2" s="1"/>
      <c r="D2" s="1"/>
    </row>
    <row r="3" spans="1:4" ht="46.5" x14ac:dyDescent="0.35">
      <c r="A3" s="3" t="s">
        <v>3</v>
      </c>
      <c r="B3" s="14" t="s">
        <v>51</v>
      </c>
      <c r="C3" s="14" t="s">
        <v>54</v>
      </c>
      <c r="D3" s="14" t="s">
        <v>53</v>
      </c>
    </row>
    <row r="4" spans="1:4" x14ac:dyDescent="0.35">
      <c r="A4" s="6" t="s">
        <v>69</v>
      </c>
      <c r="B4" s="11">
        <v>0</v>
      </c>
      <c r="C4" s="11">
        <v>0</v>
      </c>
      <c r="D4" s="11">
        <f>SUM(B4:C4)</f>
        <v>0</v>
      </c>
    </row>
    <row r="5" spans="1:4" x14ac:dyDescent="0.35">
      <c r="A5" s="6" t="s">
        <v>7</v>
      </c>
      <c r="B5" s="11">
        <v>0</v>
      </c>
      <c r="C5" s="11">
        <v>0</v>
      </c>
      <c r="D5" s="11">
        <f>SUM(B5:C5)</f>
        <v>0</v>
      </c>
    </row>
    <row r="6" spans="1:4" x14ac:dyDescent="0.35">
      <c r="A6" s="8" t="s">
        <v>8</v>
      </c>
      <c r="B6" s="12">
        <v>0</v>
      </c>
      <c r="C6" s="12">
        <v>1</v>
      </c>
      <c r="D6" s="11">
        <f t="shared" ref="D6:D26" si="0">SUM(B6:C6)</f>
        <v>1</v>
      </c>
    </row>
    <row r="7" spans="1:4" x14ac:dyDescent="0.35">
      <c r="A7" s="8" t="s">
        <v>9</v>
      </c>
      <c r="B7" s="12">
        <v>0</v>
      </c>
      <c r="C7" s="12">
        <v>0</v>
      </c>
      <c r="D7" s="11">
        <f t="shared" si="0"/>
        <v>0</v>
      </c>
    </row>
    <row r="8" spans="1:4" x14ac:dyDescent="0.35">
      <c r="A8" s="8" t="s">
        <v>10</v>
      </c>
      <c r="B8" s="12">
        <v>0</v>
      </c>
      <c r="C8" s="12">
        <v>0</v>
      </c>
      <c r="D8" s="11">
        <f t="shared" si="0"/>
        <v>0</v>
      </c>
    </row>
    <row r="9" spans="1:4" x14ac:dyDescent="0.35">
      <c r="A9" s="8" t="s">
        <v>11</v>
      </c>
      <c r="B9" s="12">
        <v>6</v>
      </c>
      <c r="C9" s="12">
        <v>16</v>
      </c>
      <c r="D9" s="11">
        <f t="shared" si="0"/>
        <v>22</v>
      </c>
    </row>
    <row r="10" spans="1:4" x14ac:dyDescent="0.35">
      <c r="A10" s="8" t="s">
        <v>61</v>
      </c>
      <c r="B10" s="36">
        <v>0</v>
      </c>
      <c r="C10" s="37">
        <v>0</v>
      </c>
      <c r="D10" s="36">
        <f>SUM(B10:C10)</f>
        <v>0</v>
      </c>
    </row>
    <row r="11" spans="1:4" x14ac:dyDescent="0.35">
      <c r="A11" s="8" t="s">
        <v>12</v>
      </c>
      <c r="B11" s="12">
        <v>0</v>
      </c>
      <c r="C11" s="12">
        <v>0</v>
      </c>
      <c r="D11" s="11">
        <f t="shared" si="0"/>
        <v>0</v>
      </c>
    </row>
    <row r="12" spans="1:4" x14ac:dyDescent="0.35">
      <c r="A12" s="8" t="s">
        <v>13</v>
      </c>
      <c r="B12" s="12">
        <v>0</v>
      </c>
      <c r="C12" s="12">
        <v>1</v>
      </c>
      <c r="D12" s="11">
        <f t="shared" si="0"/>
        <v>1</v>
      </c>
    </row>
    <row r="13" spans="1:4" x14ac:dyDescent="0.35">
      <c r="A13" s="8" t="s">
        <v>14</v>
      </c>
      <c r="B13" s="12">
        <v>0</v>
      </c>
      <c r="C13" s="12">
        <v>0</v>
      </c>
      <c r="D13" s="11">
        <f t="shared" si="0"/>
        <v>0</v>
      </c>
    </row>
    <row r="14" spans="1:4" x14ac:dyDescent="0.35">
      <c r="A14" s="8" t="s">
        <v>15</v>
      </c>
      <c r="B14" s="12">
        <v>0</v>
      </c>
      <c r="C14" s="12">
        <v>0</v>
      </c>
      <c r="D14" s="11">
        <f t="shared" si="0"/>
        <v>0</v>
      </c>
    </row>
    <row r="15" spans="1:4" x14ac:dyDescent="0.35">
      <c r="A15" s="8" t="s">
        <v>16</v>
      </c>
      <c r="B15" s="12">
        <v>0</v>
      </c>
      <c r="C15" s="12">
        <v>1</v>
      </c>
      <c r="D15" s="11">
        <f t="shared" si="0"/>
        <v>1</v>
      </c>
    </row>
    <row r="16" spans="1:4" x14ac:dyDescent="0.35">
      <c r="A16" s="8" t="s">
        <v>17</v>
      </c>
      <c r="B16" s="12">
        <v>2</v>
      </c>
      <c r="C16" s="12">
        <v>0</v>
      </c>
      <c r="D16" s="11">
        <f t="shared" si="0"/>
        <v>2</v>
      </c>
    </row>
    <row r="17" spans="1:4" x14ac:dyDescent="0.35">
      <c r="A17" s="8" t="s">
        <v>18</v>
      </c>
      <c r="B17" s="12">
        <v>3</v>
      </c>
      <c r="C17" s="12">
        <v>12</v>
      </c>
      <c r="D17" s="11">
        <f t="shared" si="0"/>
        <v>15</v>
      </c>
    </row>
    <row r="18" spans="1:4" x14ac:dyDescent="0.35">
      <c r="A18" s="8" t="s">
        <v>65</v>
      </c>
      <c r="B18" s="12">
        <v>0</v>
      </c>
      <c r="C18" s="13">
        <v>0</v>
      </c>
      <c r="D18" s="11">
        <f t="shared" si="0"/>
        <v>0</v>
      </c>
    </row>
    <row r="19" spans="1:4" x14ac:dyDescent="0.35">
      <c r="A19" s="8" t="s">
        <v>19</v>
      </c>
      <c r="B19" s="12">
        <v>0</v>
      </c>
      <c r="C19" s="12">
        <v>0</v>
      </c>
      <c r="D19" s="11">
        <f t="shared" si="0"/>
        <v>0</v>
      </c>
    </row>
    <row r="20" spans="1:4" x14ac:dyDescent="0.35">
      <c r="A20" s="8" t="s">
        <v>20</v>
      </c>
      <c r="B20" s="12">
        <v>0</v>
      </c>
      <c r="C20" s="12">
        <v>0</v>
      </c>
      <c r="D20" s="11">
        <f t="shared" si="0"/>
        <v>0</v>
      </c>
    </row>
    <row r="21" spans="1:4" x14ac:dyDescent="0.35">
      <c r="A21" s="8" t="s">
        <v>21</v>
      </c>
      <c r="B21" s="12">
        <v>0</v>
      </c>
      <c r="C21" s="12">
        <v>1</v>
      </c>
      <c r="D21" s="11">
        <f t="shared" si="0"/>
        <v>1</v>
      </c>
    </row>
    <row r="22" spans="1:4" x14ac:dyDescent="0.35">
      <c r="A22" s="8" t="s">
        <v>66</v>
      </c>
      <c r="B22" s="12">
        <v>0</v>
      </c>
      <c r="C22" s="13">
        <v>1</v>
      </c>
      <c r="D22" s="11">
        <f t="shared" si="0"/>
        <v>1</v>
      </c>
    </row>
    <row r="23" spans="1:4" x14ac:dyDescent="0.35">
      <c r="A23" s="8" t="s">
        <v>22</v>
      </c>
      <c r="B23" s="12">
        <v>0</v>
      </c>
      <c r="C23" s="12">
        <v>2</v>
      </c>
      <c r="D23" s="11">
        <f t="shared" si="0"/>
        <v>2</v>
      </c>
    </row>
    <row r="24" spans="1:4" x14ac:dyDescent="0.35">
      <c r="A24" s="8" t="s">
        <v>23</v>
      </c>
      <c r="B24" s="12">
        <v>1</v>
      </c>
      <c r="C24" s="12">
        <v>4</v>
      </c>
      <c r="D24" s="11">
        <f t="shared" si="0"/>
        <v>5</v>
      </c>
    </row>
    <row r="25" spans="1:4" x14ac:dyDescent="0.35">
      <c r="A25" s="8" t="s">
        <v>25</v>
      </c>
      <c r="B25" s="12">
        <v>0</v>
      </c>
      <c r="C25" s="12">
        <v>0</v>
      </c>
      <c r="D25" s="11">
        <f t="shared" si="0"/>
        <v>0</v>
      </c>
    </row>
    <row r="26" spans="1:4" ht="15" thickBot="1" x14ac:dyDescent="0.4">
      <c r="A26" s="9" t="s">
        <v>24</v>
      </c>
      <c r="B26" s="13">
        <v>0</v>
      </c>
      <c r="C26" s="13">
        <v>0</v>
      </c>
      <c r="D26" s="11">
        <f t="shared" si="0"/>
        <v>0</v>
      </c>
    </row>
    <row r="27" spans="1:4" ht="16" thickBot="1" x14ac:dyDescent="0.4">
      <c r="A27" s="10" t="s">
        <v>6</v>
      </c>
      <c r="B27" s="23">
        <f>SUM(B4:B26)</f>
        <v>12</v>
      </c>
      <c r="C27" s="23">
        <f>SUM(C4:C26)</f>
        <v>39</v>
      </c>
      <c r="D27" s="23">
        <f>SUBTOTAL(109,D4:D26)</f>
        <v>51</v>
      </c>
    </row>
  </sheetData>
  <mergeCells count="1">
    <mergeCell ref="A1:D1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"/>
  <sheetViews>
    <sheetView workbookViewId="0">
      <selection activeCell="B10" sqref="B10"/>
    </sheetView>
  </sheetViews>
  <sheetFormatPr defaultRowHeight="14.5" x14ac:dyDescent="0.35"/>
  <cols>
    <col min="1" max="1" width="13.54296875" bestFit="1" customWidth="1"/>
    <col min="2" max="2" width="18.54296875" bestFit="1" customWidth="1"/>
    <col min="3" max="3" width="25.1796875" bestFit="1" customWidth="1"/>
    <col min="4" max="4" width="18" bestFit="1" customWidth="1"/>
    <col min="5" max="5" width="10.81640625" bestFit="1" customWidth="1"/>
  </cols>
  <sheetData>
    <row r="1" spans="1:5" ht="18.5" x14ac:dyDescent="0.45">
      <c r="A1" s="53" t="s">
        <v>29</v>
      </c>
      <c r="B1" s="53"/>
      <c r="C1" s="53"/>
      <c r="D1" s="53"/>
      <c r="E1" s="53"/>
    </row>
    <row r="2" spans="1:5" ht="18.5" x14ac:dyDescent="0.45">
      <c r="A2" s="53">
        <v>2023</v>
      </c>
      <c r="B2" s="53"/>
      <c r="C2" s="53"/>
      <c r="D2" s="53"/>
      <c r="E2" s="53"/>
    </row>
    <row r="3" spans="1:5" ht="18.5" x14ac:dyDescent="0.45">
      <c r="A3" s="1"/>
      <c r="B3" s="1"/>
      <c r="C3" s="1"/>
      <c r="D3" s="1"/>
    </row>
    <row r="4" spans="1:5" ht="15.5" x14ac:dyDescent="0.35">
      <c r="A4" s="3" t="s">
        <v>30</v>
      </c>
      <c r="B4" s="3" t="s">
        <v>31</v>
      </c>
      <c r="C4" s="14" t="s">
        <v>32</v>
      </c>
      <c r="D4" s="14" t="s">
        <v>33</v>
      </c>
      <c r="E4" s="15" t="s">
        <v>34</v>
      </c>
    </row>
    <row r="5" spans="1:5" x14ac:dyDescent="0.35">
      <c r="A5" s="50" t="s">
        <v>11</v>
      </c>
      <c r="B5" s="51" t="s">
        <v>76</v>
      </c>
      <c r="C5" s="51" t="s">
        <v>90</v>
      </c>
      <c r="D5" s="50" t="s">
        <v>105</v>
      </c>
      <c r="E5" s="49">
        <v>44971</v>
      </c>
    </row>
    <row r="6" spans="1:5" x14ac:dyDescent="0.35">
      <c r="A6" s="50" t="s">
        <v>11</v>
      </c>
      <c r="B6" s="52" t="s">
        <v>78</v>
      </c>
      <c r="C6" s="52" t="s">
        <v>92</v>
      </c>
      <c r="D6" s="50" t="s">
        <v>107</v>
      </c>
      <c r="E6" s="49">
        <v>44927</v>
      </c>
    </row>
    <row r="7" spans="1:5" x14ac:dyDescent="0.35">
      <c r="A7" s="50" t="s">
        <v>11</v>
      </c>
      <c r="B7" s="52" t="s">
        <v>79</v>
      </c>
      <c r="C7" s="52" t="s">
        <v>93</v>
      </c>
      <c r="D7" s="50" t="s">
        <v>108</v>
      </c>
      <c r="E7" s="49">
        <v>44959</v>
      </c>
    </row>
    <row r="8" spans="1:5" x14ac:dyDescent="0.35">
      <c r="A8" s="50" t="s">
        <v>11</v>
      </c>
      <c r="B8" s="52" t="s">
        <v>80</v>
      </c>
      <c r="C8" s="52" t="s">
        <v>94</v>
      </c>
      <c r="D8" s="50" t="s">
        <v>109</v>
      </c>
      <c r="E8" s="49">
        <v>45216</v>
      </c>
    </row>
    <row r="9" spans="1:5" x14ac:dyDescent="0.35">
      <c r="A9" s="50" t="s">
        <v>11</v>
      </c>
      <c r="B9" s="52" t="s">
        <v>23</v>
      </c>
      <c r="C9" s="52" t="s">
        <v>95</v>
      </c>
      <c r="D9" s="50" t="s">
        <v>110</v>
      </c>
      <c r="E9" s="49">
        <v>45071</v>
      </c>
    </row>
    <row r="10" spans="1:5" x14ac:dyDescent="0.35">
      <c r="A10" s="50" t="s">
        <v>11</v>
      </c>
      <c r="B10" s="52" t="s">
        <v>81</v>
      </c>
      <c r="C10" s="52" t="s">
        <v>96</v>
      </c>
      <c r="D10" s="50" t="s">
        <v>111</v>
      </c>
      <c r="E10" s="49">
        <v>45033</v>
      </c>
    </row>
    <row r="11" spans="1:5" x14ac:dyDescent="0.35">
      <c r="A11" s="50" t="s">
        <v>11</v>
      </c>
      <c r="B11" s="52" t="s">
        <v>84</v>
      </c>
      <c r="C11" s="52" t="s">
        <v>99</v>
      </c>
      <c r="D11" s="50" t="s">
        <v>114</v>
      </c>
      <c r="E11" s="49">
        <v>45169</v>
      </c>
    </row>
    <row r="12" spans="1:5" x14ac:dyDescent="0.35">
      <c r="A12" s="50" t="s">
        <v>11</v>
      </c>
      <c r="B12" s="52" t="s">
        <v>85</v>
      </c>
      <c r="C12" s="52" t="s">
        <v>100</v>
      </c>
      <c r="D12" s="50" t="s">
        <v>115</v>
      </c>
      <c r="E12" s="49">
        <v>45182</v>
      </c>
    </row>
    <row r="13" spans="1:5" x14ac:dyDescent="0.35">
      <c r="A13" s="50" t="s">
        <v>11</v>
      </c>
      <c r="B13" s="52" t="s">
        <v>88</v>
      </c>
      <c r="C13" s="52" t="s">
        <v>103</v>
      </c>
      <c r="D13" s="50" t="s">
        <v>118</v>
      </c>
      <c r="E13" s="49">
        <v>45211</v>
      </c>
    </row>
    <row r="14" spans="1:5" x14ac:dyDescent="0.35">
      <c r="A14" s="50" t="s">
        <v>15</v>
      </c>
      <c r="B14" s="52" t="s">
        <v>83</v>
      </c>
      <c r="C14" s="52" t="s">
        <v>98</v>
      </c>
      <c r="D14" s="50" t="s">
        <v>113</v>
      </c>
      <c r="E14" s="49">
        <v>45166</v>
      </c>
    </row>
    <row r="15" spans="1:5" x14ac:dyDescent="0.35">
      <c r="A15" s="50" t="s">
        <v>16</v>
      </c>
      <c r="B15" s="52" t="s">
        <v>77</v>
      </c>
      <c r="C15" s="52" t="s">
        <v>91</v>
      </c>
      <c r="D15" s="50" t="s">
        <v>106</v>
      </c>
      <c r="E15" s="49">
        <v>44993</v>
      </c>
    </row>
    <row r="16" spans="1:5" x14ac:dyDescent="0.35">
      <c r="A16" s="50" t="s">
        <v>18</v>
      </c>
      <c r="B16" s="52" t="s">
        <v>82</v>
      </c>
      <c r="C16" s="52" t="s">
        <v>97</v>
      </c>
      <c r="D16" s="50" t="s">
        <v>112</v>
      </c>
      <c r="E16" s="49">
        <v>45153</v>
      </c>
    </row>
    <row r="17" spans="1:5" x14ac:dyDescent="0.35">
      <c r="A17" s="50" t="s">
        <v>18</v>
      </c>
      <c r="B17" s="52" t="s">
        <v>86</v>
      </c>
      <c r="C17" s="52" t="s">
        <v>101</v>
      </c>
      <c r="D17" s="50" t="s">
        <v>116</v>
      </c>
      <c r="E17" s="49">
        <v>45194</v>
      </c>
    </row>
    <row r="18" spans="1:5" x14ac:dyDescent="0.35">
      <c r="A18" s="50" t="s">
        <v>18</v>
      </c>
      <c r="B18" s="52" t="s">
        <v>87</v>
      </c>
      <c r="C18" s="52" t="s">
        <v>102</v>
      </c>
      <c r="D18" s="50" t="s">
        <v>117</v>
      </c>
      <c r="E18" s="49">
        <v>45188</v>
      </c>
    </row>
    <row r="19" spans="1:5" x14ac:dyDescent="0.35">
      <c r="A19" s="50" t="s">
        <v>22</v>
      </c>
      <c r="B19" s="52" t="s">
        <v>89</v>
      </c>
      <c r="C19" s="52" t="s">
        <v>104</v>
      </c>
      <c r="D19" s="50" t="s">
        <v>119</v>
      </c>
      <c r="E19" s="49">
        <v>45195</v>
      </c>
    </row>
  </sheetData>
  <mergeCells count="2">
    <mergeCell ref="A1:E1"/>
    <mergeCell ref="A2:E2"/>
  </mergeCell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Production 2023</vt:lpstr>
      <vt:lpstr>Well Counts 2023</vt:lpstr>
      <vt:lpstr>Large Fields 2023</vt:lpstr>
      <vt:lpstr>Spudded Wells 2023</vt:lpstr>
      <vt:lpstr>Permitted Wells 2023</vt:lpstr>
      <vt:lpstr>New Fields 2023</vt:lpstr>
      <vt:lpstr>'Large Fields 2023'!Print_Area</vt:lpstr>
    </vt:vector>
  </TitlesOfParts>
  <Company>Nebraska Oil and Gas Conservation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fblanke</dc:creator>
  <cp:lastModifiedBy>Lori Rowan</cp:lastModifiedBy>
  <cp:lastPrinted>2024-06-05T17:51:25Z</cp:lastPrinted>
  <dcterms:created xsi:type="dcterms:W3CDTF">2016-05-06T17:26:20Z</dcterms:created>
  <dcterms:modified xsi:type="dcterms:W3CDTF">2024-06-05T17:56:25Z</dcterms:modified>
</cp:coreProperties>
</file>